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90" activeTab="0"/>
  </bookViews>
  <sheets>
    <sheet name="Photo Project budget" sheetId="1" r:id="rId1"/>
  </sheets>
  <definedNames>
    <definedName name="_Fill" localSheetId="0" hidden="1">'Photo Project budget'!$D$10:$D$220</definedName>
    <definedName name="_Regression_Int" localSheetId="0" hidden="1">1</definedName>
    <definedName name="_xlnm.Print_Area" localSheetId="0">'Photo Project budget'!$A$1:$E$244</definedName>
    <definedName name="Print_Area_MI">'Photo Project budget'!$A$1:$E$244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<sst xmlns="http://schemas.openxmlformats.org/spreadsheetml/2006/main" count="357" uniqueCount="197">
  <si>
    <t>PROGRAM:     .</t>
  </si>
  <si>
    <t>CLIENT:       .</t>
  </si>
  <si>
    <t>PRODUCER:  David King</t>
  </si>
  <si>
    <t>EST FRM:</t>
  </si>
  <si>
    <t>DIRECTOR:</t>
  </si>
  <si>
    <t>SCRIPT VERSION:</t>
  </si>
  <si>
    <t>PHASE                         ITEM</t>
  </si>
  <si>
    <t>UNIT/MEAS</t>
  </si>
  <si>
    <t>QTY</t>
  </si>
  <si>
    <t>RATE</t>
  </si>
  <si>
    <t>Est AMT</t>
  </si>
  <si>
    <t>Act AMT</t>
  </si>
  <si>
    <t>+/-</t>
  </si>
  <si>
    <t>REMARKS</t>
  </si>
  <si>
    <t>Quote</t>
  </si>
  <si>
    <t>Day</t>
  </si>
  <si>
    <t>Tech Consultants</t>
  </si>
  <si>
    <t>Production Design/Art Direction</t>
  </si>
  <si>
    <t>Research/Development</t>
  </si>
  <si>
    <t>Travel</t>
  </si>
  <si>
    <t>Cost</t>
  </si>
  <si>
    <t>Legal Fees</t>
  </si>
  <si>
    <t>Hours</t>
  </si>
  <si>
    <t>Insurance</t>
  </si>
  <si>
    <t>Bookkeeping/Accounting</t>
  </si>
  <si>
    <t>Office/Overhead</t>
  </si>
  <si>
    <t>Photocopies</t>
  </si>
  <si>
    <t>Each</t>
  </si>
  <si>
    <t>Telecommunications</t>
  </si>
  <si>
    <t>Est.</t>
  </si>
  <si>
    <t>FAXes</t>
  </si>
  <si>
    <t>Security</t>
  </si>
  <si>
    <t>Hour</t>
  </si>
  <si>
    <t>Union/Guild</t>
  </si>
  <si>
    <t>|::</t>
  </si>
  <si>
    <t>PRODUCTION PHASE</t>
  </si>
  <si>
    <t>Studio with Technicians</t>
  </si>
  <si>
    <t>Director: Studio</t>
  </si>
  <si>
    <t>Electrician: Studio</t>
  </si>
  <si>
    <t xml:space="preserve">Lighting, Director </t>
  </si>
  <si>
    <t>Lighting Assistants</t>
  </si>
  <si>
    <t>Scenic/Set Designer/Props</t>
  </si>
  <si>
    <t>Artist/Illustrator/GFX</t>
  </si>
  <si>
    <t xml:space="preserve">Set Construct, Supplies </t>
  </si>
  <si>
    <t>Set Construct, Personnel</t>
  </si>
  <si>
    <t>Days</t>
  </si>
  <si>
    <t>Bits/Extras</t>
  </si>
  <si>
    <t>Animals/Trainers</t>
  </si>
  <si>
    <t xml:space="preserve">     EQUIPMENT</t>
  </si>
  <si>
    <t/>
  </si>
  <si>
    <t>Tripod(s)</t>
  </si>
  <si>
    <t>Camera mounts (Auto/Copter/Etc.)</t>
  </si>
  <si>
    <t>Lighting Equip</t>
  </si>
  <si>
    <t>Monitors</t>
  </si>
  <si>
    <t>Batteries/Power/Misc Power Equip</t>
  </si>
  <si>
    <t>Grip truck/Equipment</t>
  </si>
  <si>
    <t>Misc Equip (Dollies, camera trucks, cranes, etc.)</t>
  </si>
  <si>
    <t xml:space="preserve">     CREW</t>
  </si>
  <si>
    <t>Gaffer(s)</t>
  </si>
  <si>
    <t>Grip(s)</t>
  </si>
  <si>
    <t>Day(s)</t>
  </si>
  <si>
    <t>Misc Crew (Interns, etc.)</t>
  </si>
  <si>
    <t xml:space="preserve">     LOCATION COSTS</t>
  </si>
  <si>
    <t>Cast/Crew Vehicles/Bus</t>
  </si>
  <si>
    <t>Travel Exp</t>
  </si>
  <si>
    <t>Miles</t>
  </si>
  <si>
    <t>Air/Other Transportation</t>
  </si>
  <si>
    <t>Meals/Catering</t>
  </si>
  <si>
    <t>Meal</t>
  </si>
  <si>
    <t>Lodging</t>
  </si>
  <si>
    <t>Night/Pers</t>
  </si>
  <si>
    <t>Stock/Archived Footage</t>
  </si>
  <si>
    <t>Travel/Meals/Lodging/Etc.</t>
  </si>
  <si>
    <t xml:space="preserve">     EXPENDABLE SUPPLIES</t>
  </si>
  <si>
    <t>Film Stock</t>
  </si>
  <si>
    <t>Misc Grip Splys</t>
  </si>
  <si>
    <t>Hardware</t>
  </si>
  <si>
    <t>Misc Splys</t>
  </si>
  <si>
    <t>-----------------------------------</t>
  </si>
  <si>
    <t>------------</t>
  </si>
  <si>
    <t>PRODUCTION PHASE SUBTOTALS:</t>
  </si>
  <si>
    <t>POST-PRODUCTION PHASE</t>
  </si>
  <si>
    <t xml:space="preserve">     PERSONNEL</t>
  </si>
  <si>
    <t>Assistant</t>
  </si>
  <si>
    <t xml:space="preserve">     FACILITIES</t>
  </si>
  <si>
    <t>Hour+Tape</t>
  </si>
  <si>
    <t>Misc Facilities Charges</t>
  </si>
  <si>
    <t xml:space="preserve">     OTHER SERVICES</t>
  </si>
  <si>
    <t xml:space="preserve">     MISC EDITING COSTS</t>
  </si>
  <si>
    <t>Transportation/Travel</t>
  </si>
  <si>
    <t>Mileage</t>
  </si>
  <si>
    <t>Food</t>
  </si>
  <si>
    <t xml:space="preserve">     EDIT SUPPLIES/EQUIPMENT </t>
  </si>
  <si>
    <t>Tape Prep/Black</t>
  </si>
  <si>
    <t>Time-Code Striping</t>
  </si>
  <si>
    <t>Bump to digital Master</t>
  </si>
  <si>
    <t>A-B Roll/Sub-Master Tapes</t>
  </si>
  <si>
    <t>Edit Master Tape (Digital)</t>
  </si>
  <si>
    <t>Edit Master Tape (1")</t>
  </si>
  <si>
    <t>Program Master (1")</t>
  </si>
  <si>
    <t>Program Master (Other Format)</t>
  </si>
  <si>
    <t>Dupe/Protection Master (Digital)</t>
  </si>
  <si>
    <t>Dupe/Protection Master(1")</t>
  </si>
  <si>
    <t>Foot</t>
  </si>
  <si>
    <t>Work Prints</t>
  </si>
  <si>
    <t>Answer Prints</t>
  </si>
  <si>
    <t>Dailies/1-lights</t>
  </si>
  <si>
    <t>Mag Stock</t>
  </si>
  <si>
    <t>Flat bed</t>
  </si>
  <si>
    <t>Other Edit splys/Equip</t>
  </si>
  <si>
    <t>POST PRODUCTION SUBTOTALS:</t>
  </si>
  <si>
    <t>FULFILLMENT COSTS</t>
  </si>
  <si>
    <t xml:space="preserve">     DUPLICATION</t>
  </si>
  <si>
    <t>VHS Distrib Copy tapes</t>
  </si>
  <si>
    <t>CD-ROM Copy disks</t>
  </si>
  <si>
    <t>LASERDISK Copy Disks</t>
  </si>
  <si>
    <t>Other Media Copies</t>
  </si>
  <si>
    <t>Duping Fees</t>
  </si>
  <si>
    <t>Misc Dupl (U)</t>
  </si>
  <si>
    <t>Misc Dupl (V)</t>
  </si>
  <si>
    <t xml:space="preserve">     PACKAGING</t>
  </si>
  <si>
    <t>Tape Boxes</t>
  </si>
  <si>
    <t>Tape &amp; Box Labels</t>
  </si>
  <si>
    <t>Unit</t>
  </si>
  <si>
    <t>Graphic Art/Design</t>
  </si>
  <si>
    <t>Printing</t>
  </si>
  <si>
    <t>Labor</t>
  </si>
  <si>
    <t xml:space="preserve">     DISTRIBUTION</t>
  </si>
  <si>
    <t>Mail Containers</t>
  </si>
  <si>
    <t>Postage</t>
  </si>
  <si>
    <t>Misc Distrib (W)</t>
  </si>
  <si>
    <t>Misc Distrib (X)</t>
  </si>
  <si>
    <t>FULFILLMENT SUBTOTALS:</t>
  </si>
  <si>
    <t>BELOW-THE-LINE SUBTOTALS:</t>
  </si>
  <si>
    <t>CONTINGENCY</t>
  </si>
  <si>
    <t>Percentage</t>
  </si>
  <si>
    <t>PROGRAM TOTALS</t>
  </si>
  <si>
    <t>FINISHED RUNNING MINUTE COST/CHARGE:</t>
  </si>
  <si>
    <t>PRODUCTION BUDGET SUMMARY PAGE</t>
  </si>
  <si>
    <t>CLIENT:             .</t>
  </si>
  <si>
    <t xml:space="preserve">     PRODUCTION/PRINCIPAL PHOTOGRAPHY COSTS:</t>
  </si>
  <si>
    <t xml:space="preserve">     POST PRODUCTION/EDITING COSTS:</t>
  </si>
  <si>
    <t xml:space="preserve">     FULLFILLMENT/DUPLICATION COSTS:</t>
  </si>
  <si>
    <t xml:space="preserve">          SUB-TOTAL OF PRODUCTION BUDGET:</t>
  </si>
  <si>
    <t xml:space="preserve">          CONTINGENCY AMOUNT:</t>
  </si>
  <si>
    <t xml:space="preserve">     TOTAL PRODUCTION BUDGET COSTS:</t>
  </si>
  <si>
    <t>NOTES RE PRODUCTION BUDGET:</t>
  </si>
  <si>
    <t>PHOTOGRAPHY PROJECT BUDGET</t>
  </si>
  <si>
    <t>Photographer:  David King</t>
  </si>
  <si>
    <t>PROJECT TITLE:     .</t>
  </si>
  <si>
    <t>PROJ #:</t>
  </si>
  <si>
    <t>Photographer Shoot time</t>
  </si>
  <si>
    <t>Photographer Non-shoot</t>
  </si>
  <si>
    <t>Photo Assistant 1</t>
  </si>
  <si>
    <t>Photo Assistant 2</t>
  </si>
  <si>
    <t>Photo Assistant 3</t>
  </si>
  <si>
    <t>Hair Stylist</t>
  </si>
  <si>
    <t>PHOTO TEAM</t>
  </si>
  <si>
    <t>Film/Video Camera(s) Pkg</t>
  </si>
  <si>
    <t>Still Camera(s)</t>
  </si>
  <si>
    <t>Model 1</t>
  </si>
  <si>
    <t>Model 2</t>
  </si>
  <si>
    <t>Model 3</t>
  </si>
  <si>
    <t>Model 4</t>
  </si>
  <si>
    <t>Lighting director/tech</t>
  </si>
  <si>
    <t>Electrician</t>
  </si>
  <si>
    <t>Make-up Artist</t>
  </si>
  <si>
    <t>SUPPORT PERSONNEL &amp; EQUIPMENT</t>
  </si>
  <si>
    <t xml:space="preserve">  OTHER COSTS (Totals)</t>
  </si>
  <si>
    <t>Digital Storage</t>
  </si>
  <si>
    <t>Wardrobe and cleaning</t>
  </si>
  <si>
    <t>Make-Up: Box rental, supplies</t>
  </si>
  <si>
    <t>Make-Up Artist (supplies below)</t>
  </si>
  <si>
    <t>Hair Stylist (supplies below)</t>
  </si>
  <si>
    <t>Set Stylist</t>
  </si>
  <si>
    <t>Food Stylist</t>
  </si>
  <si>
    <t>Other Studio Personnel</t>
  </si>
  <si>
    <t>est.</t>
  </si>
  <si>
    <t>Cleaning/strike costs</t>
  </si>
  <si>
    <t>Set Cleaning / Strike costs</t>
  </si>
  <si>
    <t>Props Purchase</t>
  </si>
  <si>
    <t>Props rental</t>
  </si>
  <si>
    <t>Lab Tech/computer Tech</t>
  </si>
  <si>
    <t>digital/computer technician</t>
  </si>
  <si>
    <t>Digital cameras, backs and other add-Ons</t>
  </si>
  <si>
    <t>Fees and Permits</t>
  </si>
  <si>
    <t>Misc costs 1</t>
  </si>
  <si>
    <t>Retouching</t>
  </si>
  <si>
    <t>Digital Proofing</t>
  </si>
  <si>
    <t>Digital Transfer / CD copy</t>
  </si>
  <si>
    <t>Hour+Media</t>
  </si>
  <si>
    <t>Service Bureau: File transfers</t>
  </si>
  <si>
    <t>Service Bureau/Lab: Prints</t>
  </si>
  <si>
    <t>CREATIVE SUBTOTALS:</t>
  </si>
  <si>
    <t xml:space="preserve">    CREATIVE/PRE-PRODUCTION COSTS:</t>
  </si>
  <si>
    <t>CREATIVE/PRE-PRODUCTION COSTS</t>
  </si>
  <si>
    <t>Lenses and adapters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</si>
</sst>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8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10"/>
      <color indexed="8"/>
      <name val="Arial Narrow"/>
      <family val="0"/>
    </font>
    <font>
      <sz val="10"/>
      <name val="Arial Narrow"/>
      <family val="0"/>
    </font>
    <font>
      <i/>
      <u val="single"/>
      <sz val="10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color indexed="8"/>
      <name val="Arial"/>
      <family val="0"/>
    </font>
    <font>
      <b/>
      <sz val="10"/>
      <name val="Arial Narrow"/>
      <family val="0"/>
    </font>
    <font>
      <b/>
      <sz val="10"/>
      <color indexed="8"/>
      <name val="Times New Roman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0" applyFont="1" applyFill="1" applyAlignment="1">
      <alignment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8" fillId="0" borderId="0" xfId="0" applyFont="1" applyAlignment="1" applyProtection="1">
      <alignment horizontal="right"/>
      <protection/>
    </xf>
    <xf numFmtId="164" fontId="7" fillId="0" borderId="0" xfId="0" applyFont="1" applyFill="1" applyAlignment="1" applyProtection="1">
      <alignment/>
      <protection/>
    </xf>
    <xf numFmtId="164" fontId="10" fillId="0" borderId="0" xfId="0" applyFont="1" applyAlignment="1">
      <alignment/>
    </xf>
    <xf numFmtId="164" fontId="9" fillId="0" borderId="1" xfId="0" applyFont="1" applyFill="1" applyBorder="1" applyAlignment="1">
      <alignment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7" fontId="9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/>
      <protection/>
    </xf>
    <xf numFmtId="164" fontId="9" fillId="0" borderId="2" xfId="0" applyFont="1" applyFill="1" applyBorder="1" applyAlignment="1">
      <alignment/>
    </xf>
    <xf numFmtId="7" fontId="10" fillId="0" borderId="0" xfId="0" applyNumberFormat="1" applyFont="1" applyAlignment="1" applyProtection="1">
      <alignment/>
      <protection/>
    </xf>
    <xf numFmtId="7" fontId="9" fillId="0" borderId="2" xfId="0" applyNumberFormat="1" applyFont="1" applyFill="1" applyBorder="1" applyAlignment="1" applyProtection="1">
      <alignment/>
      <protection/>
    </xf>
    <xf numFmtId="164" fontId="9" fillId="0" borderId="3" xfId="0" applyFont="1" applyFill="1" applyBorder="1" applyAlignment="1">
      <alignment/>
    </xf>
    <xf numFmtId="164" fontId="11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right"/>
      <protection/>
    </xf>
    <xf numFmtId="164" fontId="12" fillId="0" borderId="0" xfId="0" applyFont="1" applyFill="1" applyAlignment="1" applyProtection="1">
      <alignment/>
      <protection/>
    </xf>
    <xf numFmtId="164" fontId="13" fillId="0" borderId="0" xfId="0" applyFont="1" applyFill="1" applyAlignment="1" applyProtection="1">
      <alignment/>
      <protection/>
    </xf>
    <xf numFmtId="164" fontId="12" fillId="1" borderId="0" xfId="0" applyFont="1" applyFill="1" applyAlignment="1" applyProtection="1">
      <alignment/>
      <protection/>
    </xf>
    <xf numFmtId="164" fontId="12" fillId="1" borderId="0" xfId="0" applyFont="1" applyFill="1" applyAlignment="1" applyProtection="1">
      <alignment horizontal="right"/>
      <protection/>
    </xf>
    <xf numFmtId="164" fontId="14" fillId="0" borderId="0" xfId="0" applyFont="1" applyAlignment="1">
      <alignment/>
    </xf>
    <xf numFmtId="164" fontId="13" fillId="0" borderId="0" xfId="0" applyFont="1" applyFill="1" applyAlignment="1" applyProtection="1">
      <alignment/>
      <protection/>
    </xf>
    <xf numFmtId="164" fontId="9" fillId="0" borderId="4" xfId="0" applyFont="1" applyFill="1" applyBorder="1" applyAlignment="1" applyProtection="1">
      <alignment/>
      <protection/>
    </xf>
    <xf numFmtId="7" fontId="9" fillId="0" borderId="4" xfId="0" applyNumberFormat="1" applyFont="1" applyFill="1" applyBorder="1" applyAlignment="1" applyProtection="1">
      <alignment horizontal="right"/>
      <protection/>
    </xf>
    <xf numFmtId="7" fontId="9" fillId="0" borderId="4" xfId="0" applyNumberFormat="1" applyFont="1" applyFill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9" fillId="0" borderId="5" xfId="0" applyFont="1" applyFill="1" applyBorder="1" applyAlignment="1">
      <alignment/>
    </xf>
    <xf numFmtId="7" fontId="9" fillId="0" borderId="5" xfId="0" applyNumberFormat="1" applyFont="1" applyFill="1" applyBorder="1" applyAlignment="1" applyProtection="1">
      <alignment/>
      <protection/>
    </xf>
    <xf numFmtId="164" fontId="12" fillId="0" borderId="0" xfId="0" applyFont="1" applyFill="1" applyAlignment="1">
      <alignment/>
    </xf>
    <xf numFmtId="7" fontId="12" fillId="0" borderId="0" xfId="0" applyNumberFormat="1" applyFont="1" applyFill="1" applyAlignment="1" applyProtection="1">
      <alignment/>
      <protection/>
    </xf>
    <xf numFmtId="7" fontId="9" fillId="0" borderId="6" xfId="0" applyNumberFormat="1" applyFont="1" applyFill="1" applyBorder="1" applyAlignment="1" applyProtection="1">
      <alignment/>
      <protection/>
    </xf>
    <xf numFmtId="164" fontId="9" fillId="0" borderId="6" xfId="0" applyFont="1" applyFill="1" applyBorder="1" applyAlignment="1">
      <alignment/>
    </xf>
    <xf numFmtId="164" fontId="12" fillId="0" borderId="6" xfId="0" applyFont="1" applyFill="1" applyBorder="1" applyAlignment="1" applyProtection="1">
      <alignment/>
      <protection/>
    </xf>
    <xf numFmtId="164" fontId="13" fillId="0" borderId="6" xfId="0" applyFont="1" applyFill="1" applyBorder="1" applyAlignment="1" applyProtection="1">
      <alignment/>
      <protection/>
    </xf>
    <xf numFmtId="164" fontId="13" fillId="1" borderId="6" xfId="0" applyFont="1" applyFill="1" applyBorder="1" applyAlignment="1" applyProtection="1">
      <alignment/>
      <protection/>
    </xf>
    <xf numFmtId="164" fontId="9" fillId="1" borderId="6" xfId="0" applyFont="1" applyFill="1" applyBorder="1" applyAlignment="1">
      <alignment/>
    </xf>
    <xf numFmtId="7" fontId="9" fillId="1" borderId="6" xfId="0" applyNumberFormat="1" applyFont="1" applyFill="1" applyBorder="1" applyAlignment="1" applyProtection="1">
      <alignment/>
      <protection/>
    </xf>
    <xf numFmtId="164" fontId="15" fillId="0" borderId="0" xfId="0" applyFont="1" applyFill="1" applyAlignment="1" applyProtection="1">
      <alignment/>
      <protection/>
    </xf>
    <xf numFmtId="164" fontId="16" fillId="0" borderId="0" xfId="0" applyFont="1" applyAlignment="1">
      <alignment/>
    </xf>
    <xf numFmtId="164" fontId="7" fillId="0" borderId="0" xfId="0" applyFont="1" applyFill="1" applyAlignment="1" applyProtection="1">
      <alignment/>
      <protection/>
    </xf>
    <xf numFmtId="164" fontId="12" fillId="0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43"/>
  <sheetViews>
    <sheetView showGridLines="0" tabSelected="1" workbookViewId="0" topLeftCell="A1">
      <selection activeCell="B74" sqref="B74"/>
    </sheetView>
  </sheetViews>
  <sheetFormatPr defaultColWidth="9.796875" defaultRowHeight="15"/>
  <cols>
    <col min="1" max="1" width="30.3984375" style="0" customWidth="1"/>
    <col min="2" max="2" width="7.296875" style="0" customWidth="1"/>
    <col min="3" max="3" width="5.09765625" style="0" customWidth="1"/>
    <col min="4" max="4" width="7.796875" style="0" customWidth="1"/>
    <col min="5" max="5" width="8.796875" style="0" customWidth="1"/>
    <col min="6" max="6" width="9.796875" style="0" customWidth="1"/>
    <col min="7" max="7" width="6.69921875" style="0" customWidth="1"/>
  </cols>
  <sheetData>
    <row r="1" ht="23.25">
      <c r="A1" s="3" t="s">
        <v>147</v>
      </c>
    </row>
    <row r="3" spans="1:5" s="47" customFormat="1" ht="15.75">
      <c r="A3" s="48" t="s">
        <v>149</v>
      </c>
      <c r="E3" s="47" t="s">
        <v>150</v>
      </c>
    </row>
    <row r="4" ht="15.75">
      <c r="A4" s="6" t="s">
        <v>1</v>
      </c>
    </row>
    <row r="5" spans="1:4" ht="15.75">
      <c r="A5" s="6" t="s">
        <v>148</v>
      </c>
      <c r="C5" s="5"/>
      <c r="D5" s="1"/>
    </row>
    <row r="6" spans="1:5" ht="15.75">
      <c r="A6" s="4"/>
      <c r="B6" s="2"/>
      <c r="C6" s="4"/>
      <c r="D6" s="2"/>
      <c r="E6" s="2"/>
    </row>
    <row r="7" spans="1:8" s="27" customFormat="1" ht="13.5" thickBot="1">
      <c r="A7" s="25" t="s">
        <v>6</v>
      </c>
      <c r="B7" s="25" t="s">
        <v>7</v>
      </c>
      <c r="C7" s="26" t="s">
        <v>8</v>
      </c>
      <c r="D7" s="26" t="s">
        <v>9</v>
      </c>
      <c r="E7" s="26" t="s">
        <v>10</v>
      </c>
      <c r="F7" s="25" t="s">
        <v>11</v>
      </c>
      <c r="G7" s="25" t="s">
        <v>12</v>
      </c>
      <c r="H7" s="25" t="s">
        <v>13</v>
      </c>
    </row>
    <row r="8" spans="1:11" s="7" customFormat="1" ht="13.5" thickTop="1">
      <c r="A8" s="8" t="s">
        <v>195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0" s="7" customFormat="1" ht="12.75">
      <c r="A9" s="24" t="s">
        <v>157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7" customFormat="1" ht="12.75">
      <c r="A10" s="22" t="s">
        <v>151</v>
      </c>
      <c r="B10" s="9" t="s">
        <v>15</v>
      </c>
      <c r="C10" s="10"/>
      <c r="D10" s="11">
        <v>1500</v>
      </c>
      <c r="E10" s="11">
        <f aca="true" t="shared" si="0" ref="E10:E39">C10*D10</f>
        <v>0</v>
      </c>
      <c r="F10" s="10"/>
      <c r="G10" s="11">
        <f aca="true" t="shared" si="1" ref="G10:G39">E10-F10</f>
        <v>0</v>
      </c>
      <c r="H10" s="10"/>
      <c r="I10" s="10"/>
      <c r="J10" s="10"/>
    </row>
    <row r="11" spans="1:10" s="7" customFormat="1" ht="12.75">
      <c r="A11" s="22" t="s">
        <v>152</v>
      </c>
      <c r="B11" s="9" t="s">
        <v>15</v>
      </c>
      <c r="C11" s="10"/>
      <c r="D11" s="11">
        <v>750</v>
      </c>
      <c r="E11" s="11">
        <f t="shared" si="0"/>
        <v>0</v>
      </c>
      <c r="F11" s="10"/>
      <c r="G11" s="11">
        <f t="shared" si="1"/>
        <v>0</v>
      </c>
      <c r="H11" s="10"/>
      <c r="I11" s="10"/>
      <c r="J11" s="10"/>
    </row>
    <row r="12" spans="1:10" s="7" customFormat="1" ht="12.75">
      <c r="A12" s="22" t="s">
        <v>172</v>
      </c>
      <c r="B12" s="9" t="s">
        <v>15</v>
      </c>
      <c r="C12" s="12"/>
      <c r="D12" s="11"/>
      <c r="E12" s="11">
        <f t="shared" si="0"/>
        <v>0</v>
      </c>
      <c r="F12" s="10"/>
      <c r="G12" s="11">
        <f t="shared" si="1"/>
        <v>0</v>
      </c>
      <c r="H12" s="10"/>
      <c r="I12" s="10"/>
      <c r="J12" s="10"/>
    </row>
    <row r="13" spans="1:10" s="7" customFormat="1" ht="12.75">
      <c r="A13" s="22" t="s">
        <v>173</v>
      </c>
      <c r="B13" s="9" t="s">
        <v>15</v>
      </c>
      <c r="C13" s="10"/>
      <c r="D13" s="11"/>
      <c r="E13" s="11">
        <f t="shared" si="0"/>
        <v>0</v>
      </c>
      <c r="F13" s="10"/>
      <c r="G13" s="11">
        <f t="shared" si="1"/>
        <v>0</v>
      </c>
      <c r="H13" s="10"/>
      <c r="I13" s="10"/>
      <c r="J13" s="10"/>
    </row>
    <row r="14" spans="1:10" s="7" customFormat="1" ht="12.75">
      <c r="A14" s="22" t="s">
        <v>174</v>
      </c>
      <c r="B14" s="9" t="s">
        <v>15</v>
      </c>
      <c r="C14" s="10"/>
      <c r="D14" s="11"/>
      <c r="E14" s="11">
        <f t="shared" si="0"/>
        <v>0</v>
      </c>
      <c r="F14" s="10"/>
      <c r="G14" s="11">
        <f t="shared" si="1"/>
        <v>0</v>
      </c>
      <c r="H14" s="10"/>
      <c r="I14" s="10"/>
      <c r="J14" s="10"/>
    </row>
    <row r="15" spans="1:10" s="7" customFormat="1" ht="12.75">
      <c r="A15" s="22" t="s">
        <v>175</v>
      </c>
      <c r="B15" s="9" t="s">
        <v>15</v>
      </c>
      <c r="C15" s="10"/>
      <c r="D15" s="11"/>
      <c r="E15" s="11">
        <f t="shared" si="0"/>
        <v>0</v>
      </c>
      <c r="F15" s="10"/>
      <c r="G15" s="11">
        <f t="shared" si="1"/>
        <v>0</v>
      </c>
      <c r="H15" s="10"/>
      <c r="I15" s="10"/>
      <c r="J15" s="10"/>
    </row>
    <row r="16" spans="1:10" s="7" customFormat="1" ht="12.75">
      <c r="A16" s="22"/>
      <c r="B16" s="9" t="s">
        <v>15</v>
      </c>
      <c r="C16" s="10"/>
      <c r="D16" s="11"/>
      <c r="E16" s="11">
        <f t="shared" si="0"/>
        <v>0</v>
      </c>
      <c r="F16" s="10"/>
      <c r="G16" s="11">
        <f t="shared" si="1"/>
        <v>0</v>
      </c>
      <c r="H16" s="10"/>
      <c r="I16" s="10"/>
      <c r="J16" s="10"/>
    </row>
    <row r="17" spans="1:10" s="7" customFormat="1" ht="12.75">
      <c r="A17" s="22"/>
      <c r="B17" s="9" t="s">
        <v>15</v>
      </c>
      <c r="C17" s="10"/>
      <c r="D17" s="11"/>
      <c r="E17" s="11">
        <f t="shared" si="0"/>
        <v>0</v>
      </c>
      <c r="F17" s="10"/>
      <c r="G17" s="11">
        <f t="shared" si="1"/>
        <v>0</v>
      </c>
      <c r="H17" s="10"/>
      <c r="I17" s="10"/>
      <c r="J17" s="10"/>
    </row>
    <row r="18" spans="1:10" s="7" customFormat="1" ht="12.75">
      <c r="A18" s="22" t="s">
        <v>160</v>
      </c>
      <c r="B18" s="9" t="s">
        <v>15</v>
      </c>
      <c r="C18" s="10"/>
      <c r="D18" s="11"/>
      <c r="E18" s="11">
        <f t="shared" si="0"/>
        <v>0</v>
      </c>
      <c r="F18" s="10"/>
      <c r="G18" s="11">
        <f t="shared" si="1"/>
        <v>0</v>
      </c>
      <c r="H18" s="10"/>
      <c r="I18" s="10"/>
      <c r="J18" s="10"/>
    </row>
    <row r="19" spans="1:10" s="7" customFormat="1" ht="12.75">
      <c r="A19" s="22" t="s">
        <v>161</v>
      </c>
      <c r="B19" s="9" t="s">
        <v>15</v>
      </c>
      <c r="C19" s="10"/>
      <c r="D19" s="11"/>
      <c r="E19" s="11">
        <f t="shared" si="0"/>
        <v>0</v>
      </c>
      <c r="F19" s="10"/>
      <c r="G19" s="11">
        <f t="shared" si="1"/>
        <v>0</v>
      </c>
      <c r="H19" s="10"/>
      <c r="I19" s="10"/>
      <c r="J19" s="10"/>
    </row>
    <row r="20" spans="1:10" s="7" customFormat="1" ht="12.75">
      <c r="A20" s="22" t="s">
        <v>162</v>
      </c>
      <c r="B20" s="9" t="s">
        <v>15</v>
      </c>
      <c r="C20" s="10"/>
      <c r="D20" s="11"/>
      <c r="E20" s="11">
        <f t="shared" si="0"/>
        <v>0</v>
      </c>
      <c r="F20" s="10"/>
      <c r="G20" s="11">
        <f t="shared" si="1"/>
        <v>0</v>
      </c>
      <c r="H20" s="10"/>
      <c r="I20" s="10"/>
      <c r="J20" s="10"/>
    </row>
    <row r="21" spans="1:10" s="7" customFormat="1" ht="12.75">
      <c r="A21" s="22" t="s">
        <v>163</v>
      </c>
      <c r="B21" s="9" t="s">
        <v>15</v>
      </c>
      <c r="C21" s="10"/>
      <c r="D21" s="11"/>
      <c r="E21" s="11">
        <f t="shared" si="0"/>
        <v>0</v>
      </c>
      <c r="F21" s="10"/>
      <c r="G21" s="11">
        <f t="shared" si="1"/>
        <v>0</v>
      </c>
      <c r="H21" s="10"/>
      <c r="I21" s="10"/>
      <c r="J21" s="10"/>
    </row>
    <row r="22" spans="1:10" s="7" customFormat="1" ht="12.75">
      <c r="A22" s="22" t="s">
        <v>16</v>
      </c>
      <c r="B22" s="9" t="s">
        <v>14</v>
      </c>
      <c r="C22" s="12"/>
      <c r="D22" s="11"/>
      <c r="E22" s="11">
        <f t="shared" si="0"/>
        <v>0</v>
      </c>
      <c r="F22" s="10"/>
      <c r="G22" s="11">
        <f t="shared" si="1"/>
        <v>0</v>
      </c>
      <c r="H22" s="10"/>
      <c r="I22" s="10"/>
      <c r="J22" s="10"/>
    </row>
    <row r="23" spans="1:10" s="7" customFormat="1" ht="12.75">
      <c r="A23" s="22" t="s">
        <v>17</v>
      </c>
      <c r="B23" s="9" t="s">
        <v>14</v>
      </c>
      <c r="C23" s="12"/>
      <c r="D23" s="11"/>
      <c r="E23" s="11">
        <f t="shared" si="0"/>
        <v>0</v>
      </c>
      <c r="F23" s="10"/>
      <c r="G23" s="11">
        <f t="shared" si="1"/>
        <v>0</v>
      </c>
      <c r="H23" s="10"/>
      <c r="I23" s="10"/>
      <c r="J23" s="10"/>
    </row>
    <row r="24" spans="1:10" s="7" customFormat="1" ht="12.75">
      <c r="A24" s="22" t="s">
        <v>18</v>
      </c>
      <c r="B24" s="9" t="s">
        <v>14</v>
      </c>
      <c r="C24" s="10"/>
      <c r="D24" s="11"/>
      <c r="E24" s="11">
        <f t="shared" si="0"/>
        <v>0</v>
      </c>
      <c r="F24" s="10"/>
      <c r="G24" s="11">
        <f t="shared" si="1"/>
        <v>0</v>
      </c>
      <c r="H24" s="10"/>
      <c r="I24" s="10"/>
      <c r="J24" s="10"/>
    </row>
    <row r="25" spans="1:10" s="7" customFormat="1" ht="12.75">
      <c r="A25" s="22" t="s">
        <v>19</v>
      </c>
      <c r="B25" s="9" t="s">
        <v>20</v>
      </c>
      <c r="C25" s="12"/>
      <c r="D25" s="11"/>
      <c r="E25" s="11">
        <f t="shared" si="0"/>
        <v>0</v>
      </c>
      <c r="F25" s="10"/>
      <c r="G25" s="11">
        <f t="shared" si="1"/>
        <v>0</v>
      </c>
      <c r="H25" s="10"/>
      <c r="I25" s="10"/>
      <c r="J25" s="10"/>
    </row>
    <row r="26" spans="1:10" s="7" customFormat="1" ht="12.75">
      <c r="A26" s="22" t="s">
        <v>21</v>
      </c>
      <c r="B26" s="9" t="s">
        <v>22</v>
      </c>
      <c r="C26" s="10"/>
      <c r="D26" s="11"/>
      <c r="E26" s="11">
        <f t="shared" si="0"/>
        <v>0</v>
      </c>
      <c r="F26" s="10"/>
      <c r="G26" s="11">
        <f t="shared" si="1"/>
        <v>0</v>
      </c>
      <c r="H26" s="10"/>
      <c r="I26" s="10"/>
      <c r="J26" s="10"/>
    </row>
    <row r="27" spans="1:10" s="7" customFormat="1" ht="12.75">
      <c r="A27" s="22" t="s">
        <v>23</v>
      </c>
      <c r="B27" s="9" t="s">
        <v>14</v>
      </c>
      <c r="C27" s="12"/>
      <c r="D27" s="11"/>
      <c r="E27" s="11">
        <f t="shared" si="0"/>
        <v>0</v>
      </c>
      <c r="F27" s="10"/>
      <c r="G27" s="11">
        <f t="shared" si="1"/>
        <v>0</v>
      </c>
      <c r="H27" s="10"/>
      <c r="I27" s="10"/>
      <c r="J27" s="10"/>
    </row>
    <row r="28" spans="1:10" s="7" customFormat="1" ht="12.75">
      <c r="A28" s="22" t="s">
        <v>24</v>
      </c>
      <c r="B28" s="9" t="s">
        <v>22</v>
      </c>
      <c r="C28" s="10"/>
      <c r="D28" s="11"/>
      <c r="E28" s="11">
        <f t="shared" si="0"/>
        <v>0</v>
      </c>
      <c r="F28" s="10"/>
      <c r="G28" s="11">
        <f t="shared" si="1"/>
        <v>0</v>
      </c>
      <c r="H28" s="10"/>
      <c r="I28" s="10"/>
      <c r="J28" s="10"/>
    </row>
    <row r="29" spans="1:10" s="7" customFormat="1" ht="12.75">
      <c r="A29" s="22" t="s">
        <v>25</v>
      </c>
      <c r="B29" s="9" t="s">
        <v>15</v>
      </c>
      <c r="C29" s="10"/>
      <c r="D29" s="11"/>
      <c r="E29" s="11">
        <f t="shared" si="0"/>
        <v>0</v>
      </c>
      <c r="F29" s="10"/>
      <c r="G29" s="11">
        <f t="shared" si="1"/>
        <v>0</v>
      </c>
      <c r="H29" s="10"/>
      <c r="I29" s="10"/>
      <c r="J29" s="10"/>
    </row>
    <row r="30" spans="1:10" s="7" customFormat="1" ht="12.75">
      <c r="A30" s="22" t="s">
        <v>26</v>
      </c>
      <c r="B30" s="9" t="s">
        <v>27</v>
      </c>
      <c r="C30" s="10"/>
      <c r="D30" s="11">
        <v>0.05</v>
      </c>
      <c r="E30" s="11">
        <f t="shared" si="0"/>
        <v>0</v>
      </c>
      <c r="F30" s="10"/>
      <c r="G30" s="11">
        <f t="shared" si="1"/>
        <v>0</v>
      </c>
      <c r="H30" s="10"/>
      <c r="I30" s="10"/>
      <c r="J30" s="10"/>
    </row>
    <row r="31" spans="1:10" s="7" customFormat="1" ht="12.75">
      <c r="A31" s="22" t="s">
        <v>28</v>
      </c>
      <c r="B31" s="9" t="s">
        <v>29</v>
      </c>
      <c r="C31" s="10"/>
      <c r="D31" s="11"/>
      <c r="E31" s="11">
        <f t="shared" si="0"/>
        <v>0</v>
      </c>
      <c r="F31" s="10"/>
      <c r="G31" s="11">
        <f t="shared" si="1"/>
        <v>0</v>
      </c>
      <c r="H31" s="10"/>
      <c r="I31" s="10"/>
      <c r="J31" s="10"/>
    </row>
    <row r="32" spans="1:10" s="7" customFormat="1" ht="12.75">
      <c r="A32" s="22" t="s">
        <v>30</v>
      </c>
      <c r="B32" s="9" t="s">
        <v>27</v>
      </c>
      <c r="C32" s="10"/>
      <c r="D32" s="11">
        <v>1</v>
      </c>
      <c r="E32" s="11">
        <f t="shared" si="0"/>
        <v>0</v>
      </c>
      <c r="F32" s="10"/>
      <c r="G32" s="11">
        <f t="shared" si="1"/>
        <v>0</v>
      </c>
      <c r="H32" s="10"/>
      <c r="I32" s="10"/>
      <c r="J32" s="10"/>
    </row>
    <row r="33" spans="1:10" s="7" customFormat="1" ht="12.75">
      <c r="A33" s="22"/>
      <c r="B33" s="9" t="s">
        <v>14</v>
      </c>
      <c r="C33" s="10"/>
      <c r="D33" s="11"/>
      <c r="E33" s="11">
        <f t="shared" si="0"/>
        <v>0</v>
      </c>
      <c r="F33" s="10"/>
      <c r="G33" s="11">
        <f t="shared" si="1"/>
        <v>0</v>
      </c>
      <c r="H33" s="10"/>
      <c r="I33" s="10"/>
      <c r="J33" s="10"/>
    </row>
    <row r="34" spans="1:10" s="7" customFormat="1" ht="12.75">
      <c r="A34" s="22"/>
      <c r="B34" s="9" t="s">
        <v>14</v>
      </c>
      <c r="C34" s="10"/>
      <c r="D34" s="11"/>
      <c r="E34" s="11">
        <f t="shared" si="0"/>
        <v>0</v>
      </c>
      <c r="F34" s="10"/>
      <c r="G34" s="11">
        <f t="shared" si="1"/>
        <v>0</v>
      </c>
      <c r="H34" s="10"/>
      <c r="I34" s="10"/>
      <c r="J34" s="10"/>
    </row>
    <row r="35" spans="1:10" s="7" customFormat="1" ht="12.75">
      <c r="A35" s="22"/>
      <c r="B35" s="9" t="s">
        <v>14</v>
      </c>
      <c r="C35" s="10"/>
      <c r="D35" s="11"/>
      <c r="E35" s="11">
        <f t="shared" si="0"/>
        <v>0</v>
      </c>
      <c r="F35" s="10"/>
      <c r="G35" s="11">
        <f t="shared" si="1"/>
        <v>0</v>
      </c>
      <c r="H35" s="10"/>
      <c r="I35" s="10"/>
      <c r="J35" s="10"/>
    </row>
    <row r="36" spans="1:10" s="7" customFormat="1" ht="12.75">
      <c r="A36" s="22"/>
      <c r="B36" s="9" t="s">
        <v>14</v>
      </c>
      <c r="C36" s="10"/>
      <c r="D36" s="11"/>
      <c r="E36" s="11">
        <f t="shared" si="0"/>
        <v>0</v>
      </c>
      <c r="F36" s="10"/>
      <c r="G36" s="11">
        <f t="shared" si="1"/>
        <v>0</v>
      </c>
      <c r="H36" s="10"/>
      <c r="I36" s="10"/>
      <c r="J36" s="10"/>
    </row>
    <row r="37" spans="1:10" s="7" customFormat="1" ht="12.75">
      <c r="A37" s="22"/>
      <c r="B37" s="10"/>
      <c r="C37" s="10"/>
      <c r="D37" s="11"/>
      <c r="E37" s="11">
        <f t="shared" si="0"/>
        <v>0</v>
      </c>
      <c r="F37" s="10"/>
      <c r="G37" s="11">
        <f t="shared" si="1"/>
        <v>0</v>
      </c>
      <c r="H37" s="10"/>
      <c r="I37" s="10"/>
      <c r="J37" s="10"/>
    </row>
    <row r="38" spans="1:10" s="7" customFormat="1" ht="12.75">
      <c r="A38" s="22" t="s">
        <v>31</v>
      </c>
      <c r="B38" s="9" t="s">
        <v>32</v>
      </c>
      <c r="C38" s="10"/>
      <c r="D38" s="11"/>
      <c r="E38" s="11">
        <f t="shared" si="0"/>
        <v>0</v>
      </c>
      <c r="F38" s="10"/>
      <c r="G38" s="11">
        <f t="shared" si="1"/>
        <v>0</v>
      </c>
      <c r="H38" s="10"/>
      <c r="I38" s="10"/>
      <c r="J38" s="10"/>
    </row>
    <row r="39" spans="1:10" s="7" customFormat="1" ht="12.75">
      <c r="A39" s="22" t="s">
        <v>33</v>
      </c>
      <c r="B39" s="10"/>
      <c r="C39" s="12">
        <v>1</v>
      </c>
      <c r="D39" s="11"/>
      <c r="E39" s="11">
        <f t="shared" si="0"/>
        <v>0</v>
      </c>
      <c r="F39" s="10"/>
      <c r="G39" s="11">
        <f t="shared" si="1"/>
        <v>0</v>
      </c>
      <c r="H39" s="10"/>
      <c r="I39" s="10"/>
      <c r="J39" s="10"/>
    </row>
    <row r="40" spans="1:10" s="7" customFormat="1" ht="12.75">
      <c r="A40" s="22"/>
      <c r="B40" s="9"/>
      <c r="C40" s="29"/>
      <c r="D40" s="30"/>
      <c r="E40" s="30"/>
      <c r="F40" s="29"/>
      <c r="G40" s="31"/>
      <c r="H40" s="9"/>
      <c r="I40" s="9"/>
      <c r="J40" s="9"/>
    </row>
    <row r="41" spans="1:10" s="34" customFormat="1" ht="13.5" thickBot="1">
      <c r="A41" s="32" t="s">
        <v>193</v>
      </c>
      <c r="B41" s="35"/>
      <c r="C41" s="35"/>
      <c r="D41" s="36"/>
      <c r="E41" s="36">
        <f>SUM(E10:E39)</f>
        <v>0</v>
      </c>
      <c r="F41" s="35"/>
      <c r="G41" s="36">
        <f>E41-F41</f>
        <v>0</v>
      </c>
      <c r="H41" s="33"/>
      <c r="I41" s="33"/>
      <c r="J41" s="33"/>
    </row>
    <row r="42" spans="1:10" s="7" customFormat="1" ht="13.5" thickTop="1">
      <c r="A42" s="9" t="s">
        <v>34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s="7" customFormat="1" ht="12.75">
      <c r="A43" s="28"/>
      <c r="B43" s="10"/>
      <c r="C43" s="10"/>
      <c r="D43" s="11"/>
      <c r="E43" s="11"/>
      <c r="F43" s="10"/>
      <c r="G43" s="11"/>
      <c r="H43" s="10"/>
      <c r="I43" s="10"/>
      <c r="J43" s="10"/>
    </row>
    <row r="44" spans="1:10" s="7" customFormat="1" ht="12.75">
      <c r="A44" s="10"/>
      <c r="B44" s="10"/>
      <c r="C44" s="10"/>
      <c r="D44" s="11"/>
      <c r="E44" s="11"/>
      <c r="F44" s="10"/>
      <c r="G44" s="11"/>
      <c r="H44" s="10"/>
      <c r="I44" s="10"/>
      <c r="J44" s="10"/>
    </row>
    <row r="45" spans="1:10" s="7" customFormat="1" ht="12.75">
      <c r="A45" s="24" t="s">
        <v>35</v>
      </c>
      <c r="B45" s="10"/>
      <c r="C45" s="10"/>
      <c r="D45" s="11"/>
      <c r="E45" s="11"/>
      <c r="F45" s="10"/>
      <c r="G45" s="11"/>
      <c r="H45" s="10"/>
      <c r="I45" s="10"/>
      <c r="J45" s="10"/>
    </row>
    <row r="46" spans="1:10" s="7" customFormat="1" ht="12.75">
      <c r="A46" s="10"/>
      <c r="B46" s="10"/>
      <c r="C46" s="10"/>
      <c r="D46" s="11"/>
      <c r="E46" s="11"/>
      <c r="F46" s="10"/>
      <c r="G46" s="11"/>
      <c r="H46" s="10"/>
      <c r="I46" s="10"/>
      <c r="J46" s="10"/>
    </row>
    <row r="47" spans="1:10" s="7" customFormat="1" ht="12.75">
      <c r="A47" s="23" t="s">
        <v>167</v>
      </c>
      <c r="B47" s="10"/>
      <c r="C47" s="10"/>
      <c r="D47" s="11"/>
      <c r="E47" s="11"/>
      <c r="F47" s="10"/>
      <c r="G47" s="11"/>
      <c r="H47" s="10"/>
      <c r="I47" s="10"/>
      <c r="J47" s="10"/>
    </row>
    <row r="48" spans="1:10" s="7" customFormat="1" ht="12.75">
      <c r="A48" s="22" t="s">
        <v>36</v>
      </c>
      <c r="B48" s="9" t="s">
        <v>15</v>
      </c>
      <c r="C48" s="10"/>
      <c r="D48" s="11">
        <v>2500</v>
      </c>
      <c r="E48" s="11">
        <f aca="true" t="shared" si="2" ref="E48:E67">C48*D48</f>
        <v>0</v>
      </c>
      <c r="F48" s="10"/>
      <c r="G48" s="11">
        <f aca="true" t="shared" si="3" ref="G48:G67">E48-F48</f>
        <v>0</v>
      </c>
      <c r="H48" s="10"/>
      <c r="I48" s="10"/>
      <c r="J48" s="10"/>
    </row>
    <row r="49" spans="1:10" s="7" customFormat="1" ht="12.75">
      <c r="A49" s="22" t="s">
        <v>37</v>
      </c>
      <c r="B49" s="9" t="s">
        <v>15</v>
      </c>
      <c r="C49" s="10"/>
      <c r="D49" s="11"/>
      <c r="E49" s="11">
        <f t="shared" si="2"/>
        <v>0</v>
      </c>
      <c r="F49" s="10"/>
      <c r="G49" s="11">
        <f t="shared" si="3"/>
        <v>0</v>
      </c>
      <c r="H49" s="10"/>
      <c r="I49" s="10"/>
      <c r="J49" s="10"/>
    </row>
    <row r="50" spans="1:10" s="7" customFormat="1" ht="12.75">
      <c r="A50" s="22" t="s">
        <v>176</v>
      </c>
      <c r="B50" s="9" t="s">
        <v>15</v>
      </c>
      <c r="C50" s="10"/>
      <c r="D50" s="11"/>
      <c r="E50" s="11">
        <f t="shared" si="2"/>
        <v>0</v>
      </c>
      <c r="F50" s="10"/>
      <c r="G50" s="11">
        <f t="shared" si="3"/>
        <v>0</v>
      </c>
      <c r="H50" s="10"/>
      <c r="I50" s="10"/>
      <c r="J50" s="10"/>
    </row>
    <row r="51" spans="1:10" s="7" customFormat="1" ht="12.75">
      <c r="A51" s="22" t="s">
        <v>178</v>
      </c>
      <c r="B51" s="9" t="s">
        <v>177</v>
      </c>
      <c r="C51" s="10"/>
      <c r="D51" s="11"/>
      <c r="E51" s="11">
        <f t="shared" si="2"/>
        <v>0</v>
      </c>
      <c r="F51" s="10"/>
      <c r="G51" s="11">
        <f t="shared" si="3"/>
        <v>0</v>
      </c>
      <c r="H51" s="10"/>
      <c r="I51" s="10"/>
      <c r="J51" s="10"/>
    </row>
    <row r="52" spans="1:10" s="7" customFormat="1" ht="12.75">
      <c r="A52" s="22" t="s">
        <v>38</v>
      </c>
      <c r="B52" s="9" t="s">
        <v>15</v>
      </c>
      <c r="C52" s="10"/>
      <c r="D52" s="11"/>
      <c r="E52" s="11">
        <f t="shared" si="2"/>
        <v>0</v>
      </c>
      <c r="F52" s="10"/>
      <c r="G52" s="11">
        <f t="shared" si="3"/>
        <v>0</v>
      </c>
      <c r="H52" s="10"/>
      <c r="I52" s="10"/>
      <c r="J52" s="10"/>
    </row>
    <row r="53" spans="1:10" s="7" customFormat="1" ht="12.75">
      <c r="A53" s="22" t="s">
        <v>39</v>
      </c>
      <c r="B53" s="9" t="s">
        <v>15</v>
      </c>
      <c r="C53" s="10"/>
      <c r="D53" s="11">
        <v>250</v>
      </c>
      <c r="E53" s="11">
        <f t="shared" si="2"/>
        <v>0</v>
      </c>
      <c r="F53" s="10"/>
      <c r="G53" s="11">
        <f t="shared" si="3"/>
        <v>0</v>
      </c>
      <c r="H53" s="10"/>
      <c r="I53" s="10"/>
      <c r="J53" s="10"/>
    </row>
    <row r="54" spans="1:10" s="7" customFormat="1" ht="12.75">
      <c r="A54" s="22" t="s">
        <v>40</v>
      </c>
      <c r="B54" s="9" t="s">
        <v>15</v>
      </c>
      <c r="C54" s="10"/>
      <c r="D54" s="11">
        <v>200</v>
      </c>
      <c r="E54" s="11">
        <f t="shared" si="2"/>
        <v>0</v>
      </c>
      <c r="F54" s="10"/>
      <c r="G54" s="11">
        <f t="shared" si="3"/>
        <v>0</v>
      </c>
      <c r="H54" s="10"/>
      <c r="I54" s="10"/>
      <c r="J54" s="10"/>
    </row>
    <row r="55" spans="1:10" s="7" customFormat="1" ht="12.75">
      <c r="A55" s="22" t="s">
        <v>41</v>
      </c>
      <c r="B55" s="9"/>
      <c r="C55" s="10"/>
      <c r="D55" s="11"/>
      <c r="E55" s="11">
        <f t="shared" si="2"/>
        <v>0</v>
      </c>
      <c r="F55" s="10"/>
      <c r="G55" s="11">
        <f t="shared" si="3"/>
        <v>0</v>
      </c>
      <c r="H55" s="10"/>
      <c r="I55" s="10"/>
      <c r="J55" s="10"/>
    </row>
    <row r="56" spans="1:10" s="7" customFormat="1" ht="12.75">
      <c r="A56" s="22" t="s">
        <v>42</v>
      </c>
      <c r="B56" s="9"/>
      <c r="C56" s="10"/>
      <c r="D56" s="11"/>
      <c r="E56" s="11">
        <f t="shared" si="2"/>
        <v>0</v>
      </c>
      <c r="F56" s="10"/>
      <c r="G56" s="11">
        <f t="shared" si="3"/>
        <v>0</v>
      </c>
      <c r="H56" s="10"/>
      <c r="I56" s="10"/>
      <c r="J56" s="10"/>
    </row>
    <row r="57" spans="1:10" s="7" customFormat="1" ht="12.75">
      <c r="A57" s="22" t="s">
        <v>43</v>
      </c>
      <c r="B57" s="9" t="s">
        <v>20</v>
      </c>
      <c r="C57" s="10"/>
      <c r="D57" s="11"/>
      <c r="E57" s="11">
        <f t="shared" si="2"/>
        <v>0</v>
      </c>
      <c r="F57" s="10"/>
      <c r="G57" s="11">
        <f t="shared" si="3"/>
        <v>0</v>
      </c>
      <c r="H57" s="10"/>
      <c r="I57" s="10"/>
      <c r="J57" s="10"/>
    </row>
    <row r="58" spans="1:10" s="7" customFormat="1" ht="12.75">
      <c r="A58" s="22" t="s">
        <v>44</v>
      </c>
      <c r="B58" s="9" t="s">
        <v>15</v>
      </c>
      <c r="C58" s="10"/>
      <c r="D58" s="11"/>
      <c r="E58" s="11">
        <f t="shared" si="2"/>
        <v>0</v>
      </c>
      <c r="F58" s="10"/>
      <c r="G58" s="11">
        <f t="shared" si="3"/>
        <v>0</v>
      </c>
      <c r="H58" s="10"/>
      <c r="I58" s="10"/>
      <c r="J58" s="10"/>
    </row>
    <row r="59" spans="1:10" s="7" customFormat="1" ht="12.75">
      <c r="A59" s="22" t="s">
        <v>179</v>
      </c>
      <c r="B59" s="9" t="s">
        <v>15</v>
      </c>
      <c r="C59" s="10"/>
      <c r="D59" s="11"/>
      <c r="E59" s="11">
        <f t="shared" si="2"/>
        <v>0</v>
      </c>
      <c r="F59" s="10"/>
      <c r="G59" s="11">
        <f t="shared" si="3"/>
        <v>0</v>
      </c>
      <c r="H59" s="10"/>
      <c r="I59" s="10"/>
      <c r="J59" s="10"/>
    </row>
    <row r="60" spans="1:10" s="7" customFormat="1" ht="12.75">
      <c r="A60" s="22" t="s">
        <v>180</v>
      </c>
      <c r="B60" s="9" t="s">
        <v>15</v>
      </c>
      <c r="C60" s="10"/>
      <c r="D60" s="11"/>
      <c r="E60" s="11">
        <f t="shared" si="2"/>
        <v>0</v>
      </c>
      <c r="F60" s="10"/>
      <c r="G60" s="11">
        <f t="shared" si="3"/>
        <v>0</v>
      </c>
      <c r="H60" s="10"/>
      <c r="I60" s="10"/>
      <c r="J60" s="10"/>
    </row>
    <row r="61" spans="1:10" s="7" customFormat="1" ht="12.75">
      <c r="A61" s="22" t="s">
        <v>181</v>
      </c>
      <c r="B61" s="9" t="s">
        <v>15</v>
      </c>
      <c r="C61" s="10"/>
      <c r="D61" s="11"/>
      <c r="E61" s="11">
        <f t="shared" si="2"/>
        <v>0</v>
      </c>
      <c r="F61" s="10"/>
      <c r="G61" s="11">
        <f t="shared" si="3"/>
        <v>0</v>
      </c>
      <c r="H61" s="10"/>
      <c r="I61" s="10"/>
      <c r="J61" s="10"/>
    </row>
    <row r="62" spans="1:10" s="7" customFormat="1" ht="12.75">
      <c r="A62" s="22"/>
      <c r="B62" s="9" t="s">
        <v>45</v>
      </c>
      <c r="C62" s="10"/>
      <c r="D62" s="11"/>
      <c r="E62" s="11">
        <f t="shared" si="2"/>
        <v>0</v>
      </c>
      <c r="F62" s="10"/>
      <c r="G62" s="11">
        <f t="shared" si="3"/>
        <v>0</v>
      </c>
      <c r="H62" s="10"/>
      <c r="I62" s="10"/>
      <c r="J62" s="10"/>
    </row>
    <row r="63" spans="1:10" s="7" customFormat="1" ht="12.75">
      <c r="A63" s="22"/>
      <c r="B63" s="9" t="s">
        <v>20</v>
      </c>
      <c r="C63" s="10"/>
      <c r="D63" s="11"/>
      <c r="E63" s="11">
        <f t="shared" si="2"/>
        <v>0</v>
      </c>
      <c r="F63" s="10"/>
      <c r="G63" s="11">
        <f t="shared" si="3"/>
        <v>0</v>
      </c>
      <c r="H63" s="10"/>
      <c r="I63" s="10"/>
      <c r="J63" s="10"/>
    </row>
    <row r="64" spans="1:10" s="7" customFormat="1" ht="12.75">
      <c r="A64" s="22" t="s">
        <v>170</v>
      </c>
      <c r="B64" s="9" t="s">
        <v>14</v>
      </c>
      <c r="C64" s="10"/>
      <c r="D64" s="11"/>
      <c r="E64" s="11">
        <f t="shared" si="2"/>
        <v>0</v>
      </c>
      <c r="F64" s="10"/>
      <c r="G64" s="11">
        <f t="shared" si="3"/>
        <v>0</v>
      </c>
      <c r="H64" s="10"/>
      <c r="I64" s="10"/>
      <c r="J64" s="10"/>
    </row>
    <row r="65" spans="1:10" s="7" customFormat="1" ht="12.75">
      <c r="A65" s="22" t="s">
        <v>171</v>
      </c>
      <c r="B65" s="9" t="s">
        <v>15</v>
      </c>
      <c r="C65" s="10"/>
      <c r="D65" s="11"/>
      <c r="E65" s="11">
        <f t="shared" si="2"/>
        <v>0</v>
      </c>
      <c r="F65" s="10"/>
      <c r="G65" s="11">
        <f t="shared" si="3"/>
        <v>0</v>
      </c>
      <c r="H65" s="10"/>
      <c r="I65" s="10"/>
      <c r="J65" s="10"/>
    </row>
    <row r="66" spans="1:10" s="7" customFormat="1" ht="12.75">
      <c r="A66" s="22" t="s">
        <v>46</v>
      </c>
      <c r="B66" s="9" t="s">
        <v>15</v>
      </c>
      <c r="C66" s="10"/>
      <c r="D66" s="11"/>
      <c r="E66" s="11">
        <f t="shared" si="2"/>
        <v>0</v>
      </c>
      <c r="F66" s="10"/>
      <c r="G66" s="11">
        <f t="shared" si="3"/>
        <v>0</v>
      </c>
      <c r="H66" s="10"/>
      <c r="I66" s="10"/>
      <c r="J66" s="10"/>
    </row>
    <row r="67" spans="1:10" s="7" customFormat="1" ht="12.75">
      <c r="A67" s="22" t="s">
        <v>47</v>
      </c>
      <c r="B67" s="9" t="s">
        <v>15</v>
      </c>
      <c r="C67" s="10"/>
      <c r="D67" s="11"/>
      <c r="E67" s="11">
        <f t="shared" si="2"/>
        <v>0</v>
      </c>
      <c r="F67" s="10"/>
      <c r="G67" s="11">
        <f t="shared" si="3"/>
        <v>0</v>
      </c>
      <c r="H67" s="10"/>
      <c r="I67" s="10"/>
      <c r="J67" s="10"/>
    </row>
    <row r="68" spans="1:10" s="7" customFormat="1" ht="12.75">
      <c r="A68" s="49" t="s">
        <v>48</v>
      </c>
      <c r="B68" s="10"/>
      <c r="C68" s="10"/>
      <c r="D68" s="11"/>
      <c r="E68" s="13" t="s">
        <v>49</v>
      </c>
      <c r="F68" s="10"/>
      <c r="G68" s="11"/>
      <c r="H68" s="10"/>
      <c r="I68" s="10"/>
      <c r="J68" s="10"/>
    </row>
    <row r="69" spans="1:10" s="7" customFormat="1" ht="12.75">
      <c r="A69" s="22" t="s">
        <v>159</v>
      </c>
      <c r="B69" s="9" t="s">
        <v>15</v>
      </c>
      <c r="C69" s="10"/>
      <c r="D69" s="11"/>
      <c r="E69" s="11">
        <f aca="true" t="shared" si="4" ref="E69:E81">C69*D69</f>
        <v>0</v>
      </c>
      <c r="F69" s="10"/>
      <c r="G69" s="11">
        <f aca="true" t="shared" si="5" ref="G69:G81">E69-F69</f>
        <v>0</v>
      </c>
      <c r="H69" s="10"/>
      <c r="I69" s="10"/>
      <c r="J69" s="10"/>
    </row>
    <row r="70" spans="1:10" s="7" customFormat="1" ht="12.75">
      <c r="A70" s="22" t="s">
        <v>158</v>
      </c>
      <c r="B70" s="9" t="s">
        <v>15</v>
      </c>
      <c r="C70" s="10"/>
      <c r="D70" s="11"/>
      <c r="E70" s="11">
        <f t="shared" si="4"/>
        <v>0</v>
      </c>
      <c r="F70" s="10"/>
      <c r="G70" s="11">
        <f t="shared" si="5"/>
        <v>0</v>
      </c>
      <c r="H70" s="10"/>
      <c r="I70" s="10"/>
      <c r="J70" s="10"/>
    </row>
    <row r="71" spans="1:10" s="7" customFormat="1" ht="12.75">
      <c r="A71" s="22" t="s">
        <v>50</v>
      </c>
      <c r="B71" s="9" t="s">
        <v>15</v>
      </c>
      <c r="C71" s="10"/>
      <c r="D71" s="11"/>
      <c r="E71" s="11">
        <f t="shared" si="4"/>
        <v>0</v>
      </c>
      <c r="F71" s="10"/>
      <c r="G71" s="11">
        <f t="shared" si="5"/>
        <v>0</v>
      </c>
      <c r="H71" s="10"/>
      <c r="I71" s="10"/>
      <c r="J71" s="10"/>
    </row>
    <row r="72" spans="1:10" s="7" customFormat="1" ht="12.75">
      <c r="A72" s="22" t="s">
        <v>51</v>
      </c>
      <c r="B72" s="9" t="s">
        <v>15</v>
      </c>
      <c r="C72" s="10"/>
      <c r="D72" s="11"/>
      <c r="E72" s="11">
        <f t="shared" si="4"/>
        <v>0</v>
      </c>
      <c r="F72" s="10"/>
      <c r="G72" s="11">
        <f t="shared" si="5"/>
        <v>0</v>
      </c>
      <c r="H72" s="10"/>
      <c r="I72" s="10"/>
      <c r="J72" s="10"/>
    </row>
    <row r="73" spans="1:10" s="7" customFormat="1" ht="12.75">
      <c r="A73" s="22" t="s">
        <v>184</v>
      </c>
      <c r="B73" s="9" t="s">
        <v>15</v>
      </c>
      <c r="C73" s="10"/>
      <c r="D73" s="11"/>
      <c r="E73" s="11">
        <f t="shared" si="4"/>
        <v>0</v>
      </c>
      <c r="F73" s="10"/>
      <c r="G73" s="11">
        <f t="shared" si="5"/>
        <v>0</v>
      </c>
      <c r="H73" s="10"/>
      <c r="I73" s="10"/>
      <c r="J73" s="10"/>
    </row>
    <row r="74" spans="1:10" s="7" customFormat="1" ht="12.75">
      <c r="A74" s="22" t="s">
        <v>196</v>
      </c>
      <c r="B74" s="9" t="s">
        <v>15</v>
      </c>
      <c r="C74" s="10"/>
      <c r="D74" s="11"/>
      <c r="E74" s="11">
        <f t="shared" si="4"/>
        <v>0</v>
      </c>
      <c r="F74" s="10"/>
      <c r="G74" s="11">
        <f t="shared" si="5"/>
        <v>0</v>
      </c>
      <c r="H74" s="10"/>
      <c r="I74" s="10"/>
      <c r="J74" s="10"/>
    </row>
    <row r="75" spans="1:10" s="7" customFormat="1" ht="12.75">
      <c r="A75" s="22" t="s">
        <v>52</v>
      </c>
      <c r="B75" s="9" t="s">
        <v>15</v>
      </c>
      <c r="C75" s="10"/>
      <c r="D75" s="11"/>
      <c r="E75" s="11">
        <f t="shared" si="4"/>
        <v>0</v>
      </c>
      <c r="F75" s="10"/>
      <c r="G75" s="11">
        <f t="shared" si="5"/>
        <v>0</v>
      </c>
      <c r="H75" s="10"/>
      <c r="I75" s="10"/>
      <c r="J75" s="10"/>
    </row>
    <row r="76" spans="1:10" s="7" customFormat="1" ht="12.75">
      <c r="A76" s="22" t="s">
        <v>53</v>
      </c>
      <c r="B76" s="9" t="s">
        <v>15</v>
      </c>
      <c r="C76" s="10"/>
      <c r="D76" s="11"/>
      <c r="E76" s="11">
        <f t="shared" si="4"/>
        <v>0</v>
      </c>
      <c r="F76" s="10"/>
      <c r="G76" s="11">
        <f t="shared" si="5"/>
        <v>0</v>
      </c>
      <c r="H76" s="10"/>
      <c r="I76" s="10"/>
      <c r="J76" s="10"/>
    </row>
    <row r="77" spans="1:10" s="7" customFormat="1" ht="12.75">
      <c r="A77" s="22"/>
      <c r="B77" s="9" t="s">
        <v>15</v>
      </c>
      <c r="C77" s="10"/>
      <c r="D77" s="11"/>
      <c r="E77" s="11">
        <f t="shared" si="4"/>
        <v>0</v>
      </c>
      <c r="F77" s="10"/>
      <c r="G77" s="11">
        <f t="shared" si="5"/>
        <v>0</v>
      </c>
      <c r="H77" s="10"/>
      <c r="I77" s="10"/>
      <c r="J77" s="10"/>
    </row>
    <row r="78" spans="1:10" s="7" customFormat="1" ht="12.75">
      <c r="A78" s="22"/>
      <c r="B78" s="9" t="s">
        <v>15</v>
      </c>
      <c r="C78" s="10"/>
      <c r="D78" s="11"/>
      <c r="E78" s="11">
        <f t="shared" si="4"/>
        <v>0</v>
      </c>
      <c r="F78" s="10"/>
      <c r="G78" s="11">
        <f t="shared" si="5"/>
        <v>0</v>
      </c>
      <c r="H78" s="10"/>
      <c r="I78" s="10"/>
      <c r="J78" s="10"/>
    </row>
    <row r="79" spans="1:10" s="7" customFormat="1" ht="12.75">
      <c r="A79" s="22" t="s">
        <v>54</v>
      </c>
      <c r="B79" s="9" t="s">
        <v>15</v>
      </c>
      <c r="C79" s="10"/>
      <c r="D79" s="11"/>
      <c r="E79" s="11">
        <f t="shared" si="4"/>
        <v>0</v>
      </c>
      <c r="F79" s="10"/>
      <c r="G79" s="11">
        <f t="shared" si="5"/>
        <v>0</v>
      </c>
      <c r="H79" s="10"/>
      <c r="I79" s="10"/>
      <c r="J79" s="10"/>
    </row>
    <row r="80" spans="1:10" s="7" customFormat="1" ht="12.75">
      <c r="A80" s="22" t="s">
        <v>55</v>
      </c>
      <c r="B80" s="9" t="s">
        <v>15</v>
      </c>
      <c r="C80" s="10"/>
      <c r="D80" s="11"/>
      <c r="E80" s="11">
        <f t="shared" si="4"/>
        <v>0</v>
      </c>
      <c r="F80" s="10"/>
      <c r="G80" s="11">
        <f t="shared" si="5"/>
        <v>0</v>
      </c>
      <c r="H80" s="10"/>
      <c r="I80" s="10"/>
      <c r="J80" s="10"/>
    </row>
    <row r="81" spans="1:10" s="7" customFormat="1" ht="12.75">
      <c r="A81" s="22" t="s">
        <v>56</v>
      </c>
      <c r="B81" s="9" t="s">
        <v>15</v>
      </c>
      <c r="C81" s="10"/>
      <c r="D81" s="11"/>
      <c r="E81" s="11">
        <f t="shared" si="4"/>
        <v>0</v>
      </c>
      <c r="F81" s="10"/>
      <c r="G81" s="11">
        <f t="shared" si="5"/>
        <v>0</v>
      </c>
      <c r="H81" s="10"/>
      <c r="I81" s="10"/>
      <c r="J81" s="10"/>
    </row>
    <row r="82" spans="1:10" s="7" customFormat="1" ht="12.75">
      <c r="A82" s="9" t="s">
        <v>34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0" s="7" customFormat="1" ht="12.75">
      <c r="A83" s="10"/>
      <c r="B83" s="10"/>
      <c r="C83" s="10"/>
      <c r="D83" s="11"/>
      <c r="E83" s="11"/>
      <c r="F83" s="10"/>
      <c r="G83" s="11"/>
      <c r="H83" s="10"/>
      <c r="I83" s="10"/>
      <c r="J83" s="10"/>
    </row>
    <row r="84" spans="1:10" s="7" customFormat="1" ht="12.75">
      <c r="A84" s="23" t="s">
        <v>57</v>
      </c>
      <c r="B84" s="10"/>
      <c r="C84" s="10"/>
      <c r="D84" s="11"/>
      <c r="E84" s="13" t="s">
        <v>49</v>
      </c>
      <c r="F84" s="10"/>
      <c r="G84" s="11"/>
      <c r="H84" s="10"/>
      <c r="I84" s="10"/>
      <c r="J84" s="10"/>
    </row>
    <row r="85" spans="1:10" s="7" customFormat="1" ht="12.75">
      <c r="A85" s="22" t="s">
        <v>153</v>
      </c>
      <c r="B85" s="9" t="s">
        <v>15</v>
      </c>
      <c r="C85" s="10"/>
      <c r="D85" s="11">
        <v>400</v>
      </c>
      <c r="E85" s="11">
        <f aca="true" t="shared" si="6" ref="E85:E95">C85*D85</f>
        <v>0</v>
      </c>
      <c r="F85" s="10"/>
      <c r="G85" s="11">
        <f aca="true" t="shared" si="7" ref="G85:G95">E85-F85</f>
        <v>0</v>
      </c>
      <c r="H85" s="10"/>
      <c r="I85" s="10"/>
      <c r="J85" s="10"/>
    </row>
    <row r="86" spans="1:10" s="7" customFormat="1" ht="12.75">
      <c r="A86" s="22" t="s">
        <v>154</v>
      </c>
      <c r="B86" s="9" t="s">
        <v>15</v>
      </c>
      <c r="C86" s="10"/>
      <c r="D86" s="11">
        <v>250</v>
      </c>
      <c r="E86" s="11">
        <f t="shared" si="6"/>
        <v>0</v>
      </c>
      <c r="F86" s="10"/>
      <c r="G86" s="11">
        <f t="shared" si="7"/>
        <v>0</v>
      </c>
      <c r="H86" s="10"/>
      <c r="I86" s="10"/>
      <c r="J86" s="10"/>
    </row>
    <row r="87" spans="1:10" s="7" customFormat="1" ht="12.75">
      <c r="A87" s="22" t="s">
        <v>155</v>
      </c>
      <c r="B87" s="9" t="s">
        <v>15</v>
      </c>
      <c r="C87" s="10"/>
      <c r="D87" s="11">
        <v>250</v>
      </c>
      <c r="E87" s="11">
        <f t="shared" si="6"/>
        <v>0</v>
      </c>
      <c r="F87" s="10"/>
      <c r="G87" s="11">
        <f t="shared" si="7"/>
        <v>0</v>
      </c>
      <c r="H87" s="10"/>
      <c r="I87" s="10"/>
      <c r="J87" s="10"/>
    </row>
    <row r="88" spans="1:10" s="7" customFormat="1" ht="12.75">
      <c r="A88" s="22" t="s">
        <v>164</v>
      </c>
      <c r="B88" s="9" t="s">
        <v>15</v>
      </c>
      <c r="C88" s="10"/>
      <c r="D88" s="11">
        <v>125</v>
      </c>
      <c r="E88" s="11">
        <f t="shared" si="6"/>
        <v>0</v>
      </c>
      <c r="F88" s="10"/>
      <c r="G88" s="11">
        <f t="shared" si="7"/>
        <v>0</v>
      </c>
      <c r="H88" s="10"/>
      <c r="I88" s="10"/>
      <c r="J88" s="10"/>
    </row>
    <row r="89" spans="1:10" s="7" customFormat="1" ht="12.75">
      <c r="A89" s="22" t="s">
        <v>58</v>
      </c>
      <c r="B89" s="9" t="s">
        <v>15</v>
      </c>
      <c r="C89" s="10"/>
      <c r="D89" s="11">
        <v>250</v>
      </c>
      <c r="E89" s="11">
        <f t="shared" si="6"/>
        <v>0</v>
      </c>
      <c r="F89" s="10"/>
      <c r="G89" s="11">
        <f t="shared" si="7"/>
        <v>0</v>
      </c>
      <c r="H89" s="10"/>
      <c r="I89" s="10"/>
      <c r="J89" s="10"/>
    </row>
    <row r="90" spans="1:10" s="7" customFormat="1" ht="12.75">
      <c r="A90" s="22" t="s">
        <v>59</v>
      </c>
      <c r="B90" s="9" t="s">
        <v>15</v>
      </c>
      <c r="C90" s="10"/>
      <c r="D90" s="11">
        <v>150</v>
      </c>
      <c r="E90" s="11">
        <f t="shared" si="6"/>
        <v>0</v>
      </c>
      <c r="F90" s="10"/>
      <c r="G90" s="11">
        <f t="shared" si="7"/>
        <v>0</v>
      </c>
      <c r="H90" s="10"/>
      <c r="I90" s="10"/>
      <c r="J90" s="10"/>
    </row>
    <row r="91" spans="1:10" s="7" customFormat="1" ht="12.75">
      <c r="A91" s="22" t="s">
        <v>165</v>
      </c>
      <c r="B91" s="9" t="s">
        <v>15</v>
      </c>
      <c r="C91" s="10"/>
      <c r="D91" s="11">
        <v>125</v>
      </c>
      <c r="E91" s="11">
        <f t="shared" si="6"/>
        <v>0</v>
      </c>
      <c r="F91" s="10"/>
      <c r="G91" s="11">
        <f t="shared" si="7"/>
        <v>0</v>
      </c>
      <c r="H91" s="10"/>
      <c r="I91" s="10"/>
      <c r="J91" s="10"/>
    </row>
    <row r="92" spans="1:10" s="7" customFormat="1" ht="12.75">
      <c r="A92" s="22" t="s">
        <v>166</v>
      </c>
      <c r="B92" s="9" t="s">
        <v>60</v>
      </c>
      <c r="C92" s="10"/>
      <c r="D92" s="11">
        <v>1000</v>
      </c>
      <c r="E92" s="11">
        <f t="shared" si="6"/>
        <v>0</v>
      </c>
      <c r="F92" s="10"/>
      <c r="G92" s="11">
        <f t="shared" si="7"/>
        <v>0</v>
      </c>
      <c r="H92" s="10"/>
      <c r="I92" s="10"/>
      <c r="J92" s="10"/>
    </row>
    <row r="93" spans="1:10" s="7" customFormat="1" ht="12.75">
      <c r="A93" s="22" t="s">
        <v>156</v>
      </c>
      <c r="B93" s="9" t="s">
        <v>15</v>
      </c>
      <c r="C93" s="10"/>
      <c r="D93" s="11">
        <v>200</v>
      </c>
      <c r="E93" s="11">
        <f t="shared" si="6"/>
        <v>0</v>
      </c>
      <c r="F93" s="10"/>
      <c r="G93" s="11">
        <f t="shared" si="7"/>
        <v>0</v>
      </c>
      <c r="H93" s="10"/>
      <c r="I93" s="10"/>
      <c r="J93" s="10"/>
    </row>
    <row r="94" spans="1:10" s="7" customFormat="1" ht="12.75">
      <c r="A94" s="22" t="s">
        <v>183</v>
      </c>
      <c r="B94" s="9" t="s">
        <v>15</v>
      </c>
      <c r="C94" s="10"/>
      <c r="D94" s="11">
        <v>125</v>
      </c>
      <c r="E94" s="11">
        <f t="shared" si="6"/>
        <v>0</v>
      </c>
      <c r="F94" s="10"/>
      <c r="G94" s="11">
        <f t="shared" si="7"/>
        <v>0</v>
      </c>
      <c r="H94" s="10"/>
      <c r="I94" s="10"/>
      <c r="J94" s="10"/>
    </row>
    <row r="95" spans="1:10" s="7" customFormat="1" ht="12.75">
      <c r="A95" s="22" t="s">
        <v>61</v>
      </c>
      <c r="B95" s="9" t="s">
        <v>15</v>
      </c>
      <c r="C95" s="10"/>
      <c r="D95" s="11"/>
      <c r="E95" s="11">
        <f t="shared" si="6"/>
        <v>0</v>
      </c>
      <c r="F95" s="10"/>
      <c r="G95" s="11">
        <f t="shared" si="7"/>
        <v>0</v>
      </c>
      <c r="H95" s="10"/>
      <c r="I95" s="10"/>
      <c r="J95" s="10"/>
    </row>
    <row r="96" spans="1:10" s="7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7" customFormat="1" ht="12.75">
      <c r="A97" s="23" t="s">
        <v>62</v>
      </c>
      <c r="B97" s="10"/>
      <c r="C97" s="10"/>
      <c r="D97" s="11"/>
      <c r="E97" s="13" t="s">
        <v>49</v>
      </c>
      <c r="F97" s="10"/>
      <c r="G97" s="11"/>
      <c r="H97" s="10"/>
      <c r="I97" s="10"/>
      <c r="J97" s="10"/>
    </row>
    <row r="98" spans="1:10" s="7" customFormat="1" ht="12.75">
      <c r="A98" s="22" t="s">
        <v>63</v>
      </c>
      <c r="B98" s="9" t="s">
        <v>20</v>
      </c>
      <c r="C98" s="10"/>
      <c r="D98" s="11"/>
      <c r="E98" s="11">
        <f aca="true" t="shared" si="8" ref="E98:E105">C98*D98</f>
        <v>0</v>
      </c>
      <c r="F98" s="10"/>
      <c r="G98" s="11">
        <f aca="true" t="shared" si="9" ref="G98:G105">E98-F98</f>
        <v>0</v>
      </c>
      <c r="H98" s="10"/>
      <c r="I98" s="10"/>
      <c r="J98" s="10"/>
    </row>
    <row r="99" spans="1:10" s="7" customFormat="1" ht="12.75">
      <c r="A99" s="22" t="s">
        <v>64</v>
      </c>
      <c r="B99" s="9" t="s">
        <v>65</v>
      </c>
      <c r="C99" s="10"/>
      <c r="D99" s="11">
        <v>0.54</v>
      </c>
      <c r="E99" s="11">
        <f t="shared" si="8"/>
        <v>0</v>
      </c>
      <c r="F99" s="10"/>
      <c r="G99" s="11">
        <f t="shared" si="9"/>
        <v>0</v>
      </c>
      <c r="H99" s="10"/>
      <c r="I99" s="10"/>
      <c r="J99" s="10"/>
    </row>
    <row r="100" spans="1:10" s="7" customFormat="1" ht="12.75">
      <c r="A100" s="22" t="s">
        <v>66</v>
      </c>
      <c r="B100" s="9" t="s">
        <v>20</v>
      </c>
      <c r="C100" s="10"/>
      <c r="D100" s="10"/>
      <c r="E100" s="11">
        <f t="shared" si="8"/>
        <v>0</v>
      </c>
      <c r="F100" s="10"/>
      <c r="G100" s="11">
        <f t="shared" si="9"/>
        <v>0</v>
      </c>
      <c r="H100" s="10"/>
      <c r="I100" s="10"/>
      <c r="J100" s="10"/>
    </row>
    <row r="101" spans="1:10" s="7" customFormat="1" ht="12.75">
      <c r="A101" s="22" t="s">
        <v>67</v>
      </c>
      <c r="B101" s="9" t="s">
        <v>68</v>
      </c>
      <c r="C101" s="10"/>
      <c r="D101" s="11">
        <v>12</v>
      </c>
      <c r="E101" s="11">
        <f t="shared" si="8"/>
        <v>0</v>
      </c>
      <c r="F101" s="10"/>
      <c r="G101" s="11">
        <f t="shared" si="9"/>
        <v>0</v>
      </c>
      <c r="H101" s="10"/>
      <c r="I101" s="10"/>
      <c r="J101" s="10"/>
    </row>
    <row r="102" spans="1:10" s="7" customFormat="1" ht="12.75">
      <c r="A102" s="22" t="s">
        <v>69</v>
      </c>
      <c r="B102" s="9" t="s">
        <v>70</v>
      </c>
      <c r="C102" s="10"/>
      <c r="D102" s="11">
        <v>100</v>
      </c>
      <c r="E102" s="11">
        <f t="shared" si="8"/>
        <v>0</v>
      </c>
      <c r="F102" s="10"/>
      <c r="G102" s="11">
        <f t="shared" si="9"/>
        <v>0</v>
      </c>
      <c r="H102" s="10"/>
      <c r="I102" s="10"/>
      <c r="J102" s="10"/>
    </row>
    <row r="103" spans="1:10" s="7" customFormat="1" ht="12.75">
      <c r="A103" s="22" t="s">
        <v>185</v>
      </c>
      <c r="B103" s="9" t="s">
        <v>20</v>
      </c>
      <c r="C103" s="10"/>
      <c r="D103" s="11"/>
      <c r="E103" s="11">
        <f t="shared" si="8"/>
        <v>0</v>
      </c>
      <c r="F103" s="10"/>
      <c r="G103" s="11">
        <f t="shared" si="9"/>
        <v>0</v>
      </c>
      <c r="H103" s="10"/>
      <c r="I103" s="10"/>
      <c r="J103" s="10"/>
    </row>
    <row r="104" spans="1:10" s="7" customFormat="1" ht="12.75">
      <c r="A104" s="22" t="s">
        <v>23</v>
      </c>
      <c r="B104" s="10"/>
      <c r="C104" s="10"/>
      <c r="D104" s="11"/>
      <c r="E104" s="11">
        <f t="shared" si="8"/>
        <v>0</v>
      </c>
      <c r="F104" s="10"/>
      <c r="G104" s="11">
        <f t="shared" si="9"/>
        <v>0</v>
      </c>
      <c r="H104" s="10"/>
      <c r="I104" s="10"/>
      <c r="J104" s="10"/>
    </row>
    <row r="105" spans="1:10" s="7" customFormat="1" ht="12.75">
      <c r="A105" s="22"/>
      <c r="B105" s="10"/>
      <c r="C105" s="10"/>
      <c r="D105" s="11"/>
      <c r="E105" s="11">
        <f t="shared" si="8"/>
        <v>0</v>
      </c>
      <c r="F105" s="10"/>
      <c r="G105" s="11">
        <f t="shared" si="9"/>
        <v>0</v>
      </c>
      <c r="H105" s="10"/>
      <c r="I105" s="10"/>
      <c r="J105" s="10"/>
    </row>
    <row r="106" spans="1:10" s="7" customFormat="1" ht="12.75">
      <c r="A106" s="10"/>
      <c r="B106" s="10"/>
      <c r="C106" s="10"/>
      <c r="D106" s="11"/>
      <c r="E106" s="13" t="s">
        <v>49</v>
      </c>
      <c r="F106" s="10"/>
      <c r="G106" s="11"/>
      <c r="H106" s="10"/>
      <c r="I106" s="10"/>
      <c r="J106" s="10"/>
    </row>
    <row r="107" spans="1:10" s="7" customFormat="1" ht="12.75">
      <c r="A107" s="23" t="s">
        <v>168</v>
      </c>
      <c r="B107" s="10"/>
      <c r="C107" s="10"/>
      <c r="D107" s="11"/>
      <c r="E107" s="11">
        <f aca="true" t="shared" si="10" ref="E107:E112">C107*D107</f>
        <v>0</v>
      </c>
      <c r="F107" s="10"/>
      <c r="G107" s="11">
        <f aca="true" t="shared" si="11" ref="G107:G112">E107-F107</f>
        <v>0</v>
      </c>
      <c r="H107" s="10"/>
      <c r="I107" s="10"/>
      <c r="J107" s="10"/>
    </row>
    <row r="108" spans="1:10" s="7" customFormat="1" ht="12.75">
      <c r="A108" s="22" t="s">
        <v>186</v>
      </c>
      <c r="B108" s="9" t="s">
        <v>20</v>
      </c>
      <c r="C108" s="10"/>
      <c r="D108" s="11"/>
      <c r="E108" s="11">
        <f t="shared" si="10"/>
        <v>0</v>
      </c>
      <c r="F108" s="10"/>
      <c r="G108" s="11">
        <f t="shared" si="11"/>
        <v>0</v>
      </c>
      <c r="H108" s="10"/>
      <c r="I108" s="10"/>
      <c r="J108" s="10"/>
    </row>
    <row r="109" spans="1:10" s="7" customFormat="1" ht="12.75">
      <c r="A109" s="22"/>
      <c r="B109" s="9" t="s">
        <v>20</v>
      </c>
      <c r="C109" s="10"/>
      <c r="D109" s="11"/>
      <c r="E109" s="11">
        <f t="shared" si="10"/>
        <v>0</v>
      </c>
      <c r="F109" s="10"/>
      <c r="G109" s="11">
        <f t="shared" si="11"/>
        <v>0</v>
      </c>
      <c r="H109" s="10"/>
      <c r="I109" s="10"/>
      <c r="J109" s="10"/>
    </row>
    <row r="110" spans="1:10" s="7" customFormat="1" ht="12.75">
      <c r="A110" s="22"/>
      <c r="B110" s="9" t="s">
        <v>20</v>
      </c>
      <c r="C110" s="10"/>
      <c r="D110" s="11"/>
      <c r="E110" s="11">
        <f t="shared" si="10"/>
        <v>0</v>
      </c>
      <c r="F110" s="10"/>
      <c r="G110" s="11">
        <f t="shared" si="11"/>
        <v>0</v>
      </c>
      <c r="H110" s="10"/>
      <c r="I110" s="10"/>
      <c r="J110" s="10"/>
    </row>
    <row r="111" spans="1:10" s="7" customFormat="1" ht="12.75">
      <c r="A111" s="22" t="s">
        <v>71</v>
      </c>
      <c r="B111" s="9" t="s">
        <v>14</v>
      </c>
      <c r="C111" s="10"/>
      <c r="D111" s="11"/>
      <c r="E111" s="11">
        <f t="shared" si="10"/>
        <v>0</v>
      </c>
      <c r="F111" s="10"/>
      <c r="G111" s="11">
        <f t="shared" si="11"/>
        <v>0</v>
      </c>
      <c r="H111" s="10"/>
      <c r="I111" s="10"/>
      <c r="J111" s="10"/>
    </row>
    <row r="112" spans="1:10" s="7" customFormat="1" ht="12.75">
      <c r="A112" s="22" t="s">
        <v>72</v>
      </c>
      <c r="B112" s="9" t="s">
        <v>29</v>
      </c>
      <c r="C112" s="10"/>
      <c r="D112" s="11"/>
      <c r="E112" s="11">
        <f t="shared" si="10"/>
        <v>0</v>
      </c>
      <c r="F112" s="10"/>
      <c r="G112" s="11">
        <f t="shared" si="11"/>
        <v>0</v>
      </c>
      <c r="H112" s="10"/>
      <c r="I112" s="10"/>
      <c r="J112" s="10"/>
    </row>
    <row r="113" spans="1:10" s="7" customFormat="1" ht="12.75">
      <c r="A113" s="22"/>
      <c r="B113" s="9"/>
      <c r="C113" s="10"/>
      <c r="D113" s="11"/>
      <c r="E113" s="11"/>
      <c r="F113" s="10"/>
      <c r="G113" s="11"/>
      <c r="H113" s="10"/>
      <c r="I113" s="10"/>
      <c r="J113" s="10"/>
    </row>
    <row r="114" spans="1:10" s="7" customFormat="1" ht="12.75">
      <c r="A114" s="23" t="s">
        <v>73</v>
      </c>
      <c r="B114" s="10"/>
      <c r="C114" s="10"/>
      <c r="D114" s="11"/>
      <c r="E114" s="11">
        <f aca="true" t="shared" si="12" ref="E114:E119">C114*D114</f>
        <v>0</v>
      </c>
      <c r="F114" s="10"/>
      <c r="G114" s="11">
        <f aca="true" t="shared" si="13" ref="G114:G119">E114-F114</f>
        <v>0</v>
      </c>
      <c r="H114" s="10"/>
      <c r="I114" s="10"/>
      <c r="J114" s="10"/>
    </row>
    <row r="115" spans="1:10" s="7" customFormat="1" ht="12.75">
      <c r="A115" s="22" t="s">
        <v>169</v>
      </c>
      <c r="B115" s="9"/>
      <c r="C115" s="12">
        <f>(+D5*10)/20</f>
        <v>0</v>
      </c>
      <c r="D115" s="11">
        <v>25</v>
      </c>
      <c r="E115" s="11">
        <f t="shared" si="12"/>
        <v>0</v>
      </c>
      <c r="F115" s="10"/>
      <c r="G115" s="11">
        <f t="shared" si="13"/>
        <v>0</v>
      </c>
      <c r="H115" s="10"/>
      <c r="I115" s="10"/>
      <c r="J115" s="10"/>
    </row>
    <row r="116" spans="1:10" s="7" customFormat="1" ht="12.75">
      <c r="A116" s="22" t="s">
        <v>74</v>
      </c>
      <c r="B116" s="9"/>
      <c r="C116" s="10"/>
      <c r="D116" s="11"/>
      <c r="E116" s="11">
        <f t="shared" si="12"/>
        <v>0</v>
      </c>
      <c r="F116" s="10"/>
      <c r="G116" s="11">
        <f t="shared" si="13"/>
        <v>0</v>
      </c>
      <c r="H116" s="10"/>
      <c r="I116" s="10"/>
      <c r="J116" s="10"/>
    </row>
    <row r="117" spans="1:10" s="7" customFormat="1" ht="12.75">
      <c r="A117" s="22" t="s">
        <v>75</v>
      </c>
      <c r="B117" s="10"/>
      <c r="C117" s="10"/>
      <c r="D117" s="11">
        <v>50</v>
      </c>
      <c r="E117" s="11">
        <f t="shared" si="12"/>
        <v>0</v>
      </c>
      <c r="F117" s="10"/>
      <c r="G117" s="11">
        <f t="shared" si="13"/>
        <v>0</v>
      </c>
      <c r="H117" s="10"/>
      <c r="I117" s="10"/>
      <c r="J117" s="10"/>
    </row>
    <row r="118" spans="1:10" s="7" customFormat="1" ht="12.75">
      <c r="A118" s="22" t="s">
        <v>76</v>
      </c>
      <c r="B118" s="10"/>
      <c r="C118" s="10"/>
      <c r="D118" s="11"/>
      <c r="E118" s="11">
        <f t="shared" si="12"/>
        <v>0</v>
      </c>
      <c r="F118" s="10"/>
      <c r="G118" s="11">
        <f t="shared" si="13"/>
        <v>0</v>
      </c>
      <c r="H118" s="10"/>
      <c r="I118" s="10"/>
      <c r="J118" s="10"/>
    </row>
    <row r="119" spans="1:10" s="7" customFormat="1" ht="12.75">
      <c r="A119" s="22" t="s">
        <v>77</v>
      </c>
      <c r="B119" s="10"/>
      <c r="C119" s="10"/>
      <c r="D119" s="11"/>
      <c r="E119" s="11">
        <f t="shared" si="12"/>
        <v>0</v>
      </c>
      <c r="F119" s="10"/>
      <c r="G119" s="11">
        <f t="shared" si="13"/>
        <v>0</v>
      </c>
      <c r="H119" s="10"/>
      <c r="I119" s="10"/>
      <c r="J119" s="10"/>
    </row>
    <row r="120" spans="1:10" s="7" customFormat="1" ht="12.75">
      <c r="A120" s="9" t="s">
        <v>78</v>
      </c>
      <c r="B120" s="9" t="s">
        <v>78</v>
      </c>
      <c r="C120" s="9" t="s">
        <v>78</v>
      </c>
      <c r="D120" s="13" t="s">
        <v>78</v>
      </c>
      <c r="E120" s="13" t="s">
        <v>79</v>
      </c>
      <c r="F120" s="9" t="s">
        <v>78</v>
      </c>
      <c r="G120" s="13" t="s">
        <v>79</v>
      </c>
      <c r="H120" s="9" t="s">
        <v>78</v>
      </c>
      <c r="I120" s="9" t="s">
        <v>78</v>
      </c>
      <c r="J120" s="10"/>
    </row>
    <row r="121" spans="1:10" s="27" customFormat="1" ht="12.75">
      <c r="A121" s="23" t="s">
        <v>80</v>
      </c>
      <c r="B121" s="37"/>
      <c r="C121" s="37"/>
      <c r="D121" s="38"/>
      <c r="E121" s="38">
        <f>SUM(E43:E119)</f>
        <v>0</v>
      </c>
      <c r="F121" s="37"/>
      <c r="G121" s="38">
        <f>E121-F121</f>
        <v>0</v>
      </c>
      <c r="H121" s="37"/>
      <c r="I121" s="37"/>
      <c r="J121" s="37"/>
    </row>
    <row r="122" spans="1:10" s="7" customFormat="1" ht="12.75">
      <c r="A122" s="9" t="s">
        <v>34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s="7" customFormat="1" ht="12.75">
      <c r="A123" s="28" t="s">
        <v>81</v>
      </c>
      <c r="B123" s="10"/>
      <c r="C123" s="10"/>
      <c r="D123" s="11"/>
      <c r="E123" s="13" t="s">
        <v>49</v>
      </c>
      <c r="F123" s="10"/>
      <c r="G123" s="11"/>
      <c r="H123" s="10"/>
      <c r="I123" s="10"/>
      <c r="J123" s="10"/>
    </row>
    <row r="124" spans="1:10" s="7" customFormat="1" ht="12.75">
      <c r="A124" s="10"/>
      <c r="B124" s="10"/>
      <c r="C124" s="10"/>
      <c r="D124" s="11"/>
      <c r="E124" s="13" t="s">
        <v>49</v>
      </c>
      <c r="F124" s="10"/>
      <c r="G124" s="11"/>
      <c r="H124" s="10"/>
      <c r="I124" s="10"/>
      <c r="J124" s="10"/>
    </row>
    <row r="125" spans="1:10" s="7" customFormat="1" ht="12.75">
      <c r="A125" s="23" t="s">
        <v>82</v>
      </c>
      <c r="B125" s="10"/>
      <c r="C125" s="10"/>
      <c r="D125" s="11"/>
      <c r="E125" s="13" t="s">
        <v>49</v>
      </c>
      <c r="F125" s="10"/>
      <c r="G125" s="11"/>
      <c r="H125" s="10"/>
      <c r="I125" s="10"/>
      <c r="J125" s="10"/>
    </row>
    <row r="126" spans="1:10" s="7" customFormat="1" ht="12.75">
      <c r="A126" s="22" t="s">
        <v>182</v>
      </c>
      <c r="B126" s="9" t="s">
        <v>32</v>
      </c>
      <c r="C126" s="10"/>
      <c r="D126" s="11"/>
      <c r="E126" s="11">
        <f aca="true" t="shared" si="14" ref="E126:E132">C126*D126</f>
        <v>0</v>
      </c>
      <c r="F126" s="10"/>
      <c r="G126" s="11">
        <f aca="true" t="shared" si="15" ref="G126:G132">E126-F126</f>
        <v>0</v>
      </c>
      <c r="H126" s="10"/>
      <c r="I126" s="10"/>
      <c r="J126" s="10"/>
    </row>
    <row r="127" spans="1:10" s="7" customFormat="1" ht="12.75">
      <c r="A127" s="22" t="s">
        <v>187</v>
      </c>
      <c r="B127" s="9" t="s">
        <v>32</v>
      </c>
      <c r="C127" s="10"/>
      <c r="D127" s="11"/>
      <c r="E127" s="11">
        <f t="shared" si="14"/>
        <v>0</v>
      </c>
      <c r="F127" s="10"/>
      <c r="G127" s="11">
        <f t="shared" si="15"/>
        <v>0</v>
      </c>
      <c r="H127" s="10"/>
      <c r="I127" s="10"/>
      <c r="J127" s="10"/>
    </row>
    <row r="128" spans="1:10" s="7" customFormat="1" ht="12.75">
      <c r="A128" s="22" t="s">
        <v>188</v>
      </c>
      <c r="B128" s="9" t="s">
        <v>32</v>
      </c>
      <c r="C128" s="10"/>
      <c r="D128" s="11"/>
      <c r="E128" s="11">
        <f t="shared" si="14"/>
        <v>0</v>
      </c>
      <c r="F128" s="10"/>
      <c r="G128" s="11">
        <f t="shared" si="15"/>
        <v>0</v>
      </c>
      <c r="H128" s="10"/>
      <c r="I128" s="10"/>
      <c r="J128" s="10"/>
    </row>
    <row r="129" spans="1:10" s="7" customFormat="1" ht="12.75">
      <c r="A129" s="22" t="s">
        <v>189</v>
      </c>
      <c r="B129" s="9" t="s">
        <v>32</v>
      </c>
      <c r="C129" s="10"/>
      <c r="D129" s="11"/>
      <c r="E129" s="11">
        <f t="shared" si="14"/>
        <v>0</v>
      </c>
      <c r="F129" s="10"/>
      <c r="G129" s="11">
        <f t="shared" si="15"/>
        <v>0</v>
      </c>
      <c r="H129" s="10"/>
      <c r="I129" s="10"/>
      <c r="J129" s="10"/>
    </row>
    <row r="130" spans="1:10" s="7" customFormat="1" ht="12.75">
      <c r="A130" s="22"/>
      <c r="B130" s="9" t="s">
        <v>32</v>
      </c>
      <c r="C130" s="10"/>
      <c r="D130" s="11"/>
      <c r="E130" s="11">
        <f t="shared" si="14"/>
        <v>0</v>
      </c>
      <c r="F130" s="10"/>
      <c r="G130" s="11">
        <f t="shared" si="15"/>
        <v>0</v>
      </c>
      <c r="H130" s="10"/>
      <c r="I130" s="10"/>
      <c r="J130" s="10"/>
    </row>
    <row r="131" spans="1:10" s="7" customFormat="1" ht="12.75">
      <c r="A131" s="22"/>
      <c r="B131" s="9"/>
      <c r="C131" s="10"/>
      <c r="D131" s="11"/>
      <c r="E131" s="11">
        <f t="shared" si="14"/>
        <v>0</v>
      </c>
      <c r="F131" s="10"/>
      <c r="G131" s="11">
        <f t="shared" si="15"/>
        <v>0</v>
      </c>
      <c r="H131" s="10"/>
      <c r="I131" s="10"/>
      <c r="J131" s="10"/>
    </row>
    <row r="132" spans="1:10" s="7" customFormat="1" ht="12.75">
      <c r="A132" s="22" t="s">
        <v>83</v>
      </c>
      <c r="B132" s="9" t="s">
        <v>15</v>
      </c>
      <c r="C132" s="10"/>
      <c r="D132" s="11"/>
      <c r="E132" s="11">
        <f t="shared" si="14"/>
        <v>0</v>
      </c>
      <c r="F132" s="10"/>
      <c r="G132" s="11">
        <f t="shared" si="15"/>
        <v>0</v>
      </c>
      <c r="H132" s="10"/>
      <c r="I132" s="10"/>
      <c r="J132" s="10"/>
    </row>
    <row r="133" spans="1:10" s="7" customFormat="1" ht="12.75">
      <c r="A133" s="10"/>
      <c r="B133" s="10"/>
      <c r="C133" s="10"/>
      <c r="D133" s="11"/>
      <c r="E133" s="13" t="s">
        <v>49</v>
      </c>
      <c r="F133" s="10"/>
      <c r="G133" s="11"/>
      <c r="H133" s="10"/>
      <c r="I133" s="10"/>
      <c r="J133" s="10"/>
    </row>
    <row r="134" spans="1:10" s="7" customFormat="1" ht="12.75">
      <c r="A134" s="23" t="s">
        <v>84</v>
      </c>
      <c r="B134" s="10"/>
      <c r="C134" s="10"/>
      <c r="D134" s="11"/>
      <c r="E134" s="13" t="s">
        <v>49</v>
      </c>
      <c r="F134" s="10"/>
      <c r="G134" s="11"/>
      <c r="H134" s="10"/>
      <c r="I134" s="10"/>
      <c r="J134" s="10"/>
    </row>
    <row r="135" spans="1:10" s="7" customFormat="1" ht="12.75">
      <c r="A135" s="22"/>
      <c r="B135" s="9" t="s">
        <v>32</v>
      </c>
      <c r="C135" s="10"/>
      <c r="D135" s="11"/>
      <c r="E135" s="11">
        <f aca="true" t="shared" si="16" ref="E135:E147">C135*D135</f>
        <v>0</v>
      </c>
      <c r="F135" s="10"/>
      <c r="G135" s="11">
        <f aca="true" t="shared" si="17" ref="G135:G147">E135-F135</f>
        <v>0</v>
      </c>
      <c r="H135" s="10"/>
      <c r="I135" s="10"/>
      <c r="J135" s="10"/>
    </row>
    <row r="136" spans="1:10" s="7" customFormat="1" ht="12.75">
      <c r="A136" s="22"/>
      <c r="B136" s="9" t="s">
        <v>32</v>
      </c>
      <c r="C136" s="10"/>
      <c r="D136" s="11"/>
      <c r="E136" s="11">
        <f t="shared" si="16"/>
        <v>0</v>
      </c>
      <c r="F136" s="10"/>
      <c r="G136" s="11">
        <f t="shared" si="17"/>
        <v>0</v>
      </c>
      <c r="H136" s="10"/>
      <c r="I136" s="10"/>
      <c r="J136" s="10"/>
    </row>
    <row r="137" spans="1:10" s="7" customFormat="1" ht="12.75">
      <c r="A137" s="22" t="s">
        <v>191</v>
      </c>
      <c r="B137" s="9" t="s">
        <v>190</v>
      </c>
      <c r="C137" s="12">
        <f>(+D5*10)/60</f>
        <v>0</v>
      </c>
      <c r="D137" s="11">
        <v>85</v>
      </c>
      <c r="E137" s="11">
        <f t="shared" si="16"/>
        <v>0</v>
      </c>
      <c r="F137" s="10"/>
      <c r="G137" s="11">
        <f t="shared" si="17"/>
        <v>0</v>
      </c>
      <c r="H137" s="10"/>
      <c r="I137" s="10"/>
      <c r="J137" s="10"/>
    </row>
    <row r="138" spans="1:10" s="7" customFormat="1" ht="12.75">
      <c r="A138" s="22" t="s">
        <v>192</v>
      </c>
      <c r="B138" s="9" t="s">
        <v>32</v>
      </c>
      <c r="C138" s="10"/>
      <c r="D138" s="11">
        <v>100</v>
      </c>
      <c r="E138" s="11">
        <f t="shared" si="16"/>
        <v>0</v>
      </c>
      <c r="F138" s="10"/>
      <c r="G138" s="11">
        <f t="shared" si="17"/>
        <v>0</v>
      </c>
      <c r="H138" s="10"/>
      <c r="I138" s="10"/>
      <c r="J138" s="10"/>
    </row>
    <row r="139" spans="1:10" s="7" customFormat="1" ht="12.75">
      <c r="A139" s="22"/>
      <c r="B139" s="9" t="s">
        <v>32</v>
      </c>
      <c r="C139" s="12">
        <f>((+D5*4)/60)*1.5</f>
        <v>0</v>
      </c>
      <c r="D139" s="11">
        <v>50</v>
      </c>
      <c r="E139" s="11">
        <f t="shared" si="16"/>
        <v>0</v>
      </c>
      <c r="F139" s="10"/>
      <c r="G139" s="11">
        <f t="shared" si="17"/>
        <v>0</v>
      </c>
      <c r="H139" s="10"/>
      <c r="I139" s="10"/>
      <c r="J139" s="10"/>
    </row>
    <row r="140" spans="1:10" s="7" customFormat="1" ht="12.75">
      <c r="A140" s="22"/>
      <c r="B140" s="9" t="s">
        <v>32</v>
      </c>
      <c r="C140" s="12">
        <f>(+D5*1.75)</f>
        <v>0</v>
      </c>
      <c r="D140" s="11">
        <v>65</v>
      </c>
      <c r="E140" s="11">
        <f t="shared" si="16"/>
        <v>0</v>
      </c>
      <c r="F140" s="10"/>
      <c r="G140" s="11">
        <f t="shared" si="17"/>
        <v>0</v>
      </c>
      <c r="H140" s="10"/>
      <c r="I140" s="10"/>
      <c r="J140" s="10"/>
    </row>
    <row r="141" spans="1:10" s="7" customFormat="1" ht="12.75">
      <c r="A141" s="22"/>
      <c r="B141" s="9" t="s">
        <v>85</v>
      </c>
      <c r="C141" s="10"/>
      <c r="D141" s="11">
        <v>150</v>
      </c>
      <c r="E141" s="11">
        <f t="shared" si="16"/>
        <v>0</v>
      </c>
      <c r="F141" s="10"/>
      <c r="G141" s="11">
        <f t="shared" si="17"/>
        <v>0</v>
      </c>
      <c r="H141" s="10"/>
      <c r="I141" s="10"/>
      <c r="J141" s="10"/>
    </row>
    <row r="142" spans="1:10" s="7" customFormat="1" ht="12.75">
      <c r="A142" s="22"/>
      <c r="B142" s="9" t="s">
        <v>32</v>
      </c>
      <c r="C142" s="12">
        <f>(+D5*0.8)</f>
        <v>0</v>
      </c>
      <c r="D142" s="11">
        <v>275</v>
      </c>
      <c r="E142" s="11">
        <f t="shared" si="16"/>
        <v>0</v>
      </c>
      <c r="F142" s="10"/>
      <c r="G142" s="11">
        <f t="shared" si="17"/>
        <v>0</v>
      </c>
      <c r="H142" s="10"/>
      <c r="I142" s="10"/>
      <c r="J142" s="10"/>
    </row>
    <row r="143" spans="1:10" s="7" customFormat="1" ht="12.75">
      <c r="A143" s="22"/>
      <c r="B143" s="9" t="s">
        <v>32</v>
      </c>
      <c r="C143" s="10"/>
      <c r="D143" s="11">
        <v>185</v>
      </c>
      <c r="E143" s="11">
        <f t="shared" si="16"/>
        <v>0</v>
      </c>
      <c r="F143" s="10"/>
      <c r="G143" s="11">
        <f t="shared" si="17"/>
        <v>0</v>
      </c>
      <c r="H143" s="10"/>
      <c r="I143" s="10"/>
      <c r="J143" s="10"/>
    </row>
    <row r="144" spans="1:10" s="7" customFormat="1" ht="12.75">
      <c r="A144" s="22"/>
      <c r="B144" s="9" t="s">
        <v>32</v>
      </c>
      <c r="C144" s="10"/>
      <c r="D144" s="11"/>
      <c r="E144" s="11">
        <f t="shared" si="16"/>
        <v>0</v>
      </c>
      <c r="F144" s="10"/>
      <c r="G144" s="11">
        <f t="shared" si="17"/>
        <v>0</v>
      </c>
      <c r="H144" s="10"/>
      <c r="I144" s="10"/>
      <c r="J144" s="10"/>
    </row>
    <row r="145" spans="1:10" s="7" customFormat="1" ht="12.75">
      <c r="A145" s="22"/>
      <c r="B145" s="9" t="s">
        <v>32</v>
      </c>
      <c r="C145" s="10"/>
      <c r="D145" s="11">
        <v>175</v>
      </c>
      <c r="E145" s="11">
        <f t="shared" si="16"/>
        <v>0</v>
      </c>
      <c r="F145" s="10"/>
      <c r="G145" s="11">
        <f t="shared" si="17"/>
        <v>0</v>
      </c>
      <c r="H145" s="10"/>
      <c r="I145" s="10"/>
      <c r="J145" s="10"/>
    </row>
    <row r="146" spans="1:10" s="7" customFormat="1" ht="12.75">
      <c r="A146" s="22"/>
      <c r="B146" s="9" t="s">
        <v>32</v>
      </c>
      <c r="C146" s="10"/>
      <c r="D146" s="11"/>
      <c r="E146" s="11">
        <f t="shared" si="16"/>
        <v>0</v>
      </c>
      <c r="F146" s="10"/>
      <c r="G146" s="11">
        <f t="shared" si="17"/>
        <v>0</v>
      </c>
      <c r="H146" s="10"/>
      <c r="I146" s="10"/>
      <c r="J146" s="10"/>
    </row>
    <row r="147" spans="1:10" s="7" customFormat="1" ht="12.75">
      <c r="A147" s="22" t="s">
        <v>86</v>
      </c>
      <c r="B147" s="9" t="s">
        <v>32</v>
      </c>
      <c r="C147" s="10"/>
      <c r="D147" s="11"/>
      <c r="E147" s="11">
        <f t="shared" si="16"/>
        <v>0</v>
      </c>
      <c r="F147" s="10"/>
      <c r="G147" s="11">
        <f t="shared" si="17"/>
        <v>0</v>
      </c>
      <c r="H147" s="10"/>
      <c r="I147" s="10"/>
      <c r="J147" s="10"/>
    </row>
    <row r="148" spans="1:10" s="7" customFormat="1" ht="12.75">
      <c r="A148" s="9" t="s">
        <v>34</v>
      </c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s="7" customFormat="1" ht="12.75">
      <c r="A149" s="23" t="s">
        <v>87</v>
      </c>
      <c r="B149" s="10"/>
      <c r="C149" s="10"/>
      <c r="D149" s="11"/>
      <c r="E149" s="13" t="s">
        <v>49</v>
      </c>
      <c r="F149" s="10"/>
      <c r="G149" s="11"/>
      <c r="H149" s="10"/>
      <c r="I149" s="10"/>
      <c r="J149" s="10"/>
    </row>
    <row r="150" spans="1:10" s="7" customFormat="1" ht="12.75">
      <c r="A150" s="22"/>
      <c r="B150" s="9" t="s">
        <v>32</v>
      </c>
      <c r="C150" s="10"/>
      <c r="D150" s="11">
        <v>50</v>
      </c>
      <c r="E150" s="11">
        <f>C150*D150</f>
        <v>0</v>
      </c>
      <c r="F150" s="10"/>
      <c r="G150" s="11">
        <f>E150-F150</f>
        <v>0</v>
      </c>
      <c r="H150" s="10"/>
      <c r="I150" s="10"/>
      <c r="J150" s="10"/>
    </row>
    <row r="151" spans="1:10" s="7" customFormat="1" ht="12.75">
      <c r="A151" s="22"/>
      <c r="B151" s="9" t="s">
        <v>32</v>
      </c>
      <c r="C151" s="10"/>
      <c r="D151" s="11">
        <v>75</v>
      </c>
      <c r="E151" s="11">
        <f>C151*D151</f>
        <v>0</v>
      </c>
      <c r="F151" s="10"/>
      <c r="G151" s="11">
        <f>E151-F151</f>
        <v>0</v>
      </c>
      <c r="H151" s="10"/>
      <c r="I151" s="10"/>
      <c r="J151" s="10"/>
    </row>
    <row r="152" spans="1:10" s="7" customFormat="1" ht="12.75">
      <c r="A152" s="22"/>
      <c r="B152" s="9" t="s">
        <v>14</v>
      </c>
      <c r="C152" s="10"/>
      <c r="D152" s="11"/>
      <c r="E152" s="11">
        <f>C152*D152</f>
        <v>0</v>
      </c>
      <c r="F152" s="10"/>
      <c r="G152" s="11">
        <f>E152-F152</f>
        <v>0</v>
      </c>
      <c r="H152" s="10"/>
      <c r="I152" s="10"/>
      <c r="J152" s="10"/>
    </row>
    <row r="153" spans="1:10" s="7" customFormat="1" ht="12.75">
      <c r="A153" s="22"/>
      <c r="B153" s="9" t="s">
        <v>14</v>
      </c>
      <c r="C153" s="10"/>
      <c r="D153" s="11"/>
      <c r="E153" s="11">
        <f>C153*D153</f>
        <v>0</v>
      </c>
      <c r="F153" s="10"/>
      <c r="G153" s="11">
        <f>E153-F153</f>
        <v>0</v>
      </c>
      <c r="H153" s="10"/>
      <c r="I153" s="10"/>
      <c r="J153" s="10"/>
    </row>
    <row r="154" spans="1:10" s="7" customFormat="1" ht="12.75">
      <c r="A154" s="10"/>
      <c r="B154" s="10"/>
      <c r="C154" s="10"/>
      <c r="D154" s="11"/>
      <c r="E154" s="13" t="s">
        <v>49</v>
      </c>
      <c r="F154" s="10"/>
      <c r="G154" s="11"/>
      <c r="H154" s="10"/>
      <c r="I154" s="10"/>
      <c r="J154" s="10"/>
    </row>
    <row r="155" spans="1:10" s="7" customFormat="1" ht="12.75">
      <c r="A155" s="23" t="s">
        <v>88</v>
      </c>
      <c r="B155" s="10"/>
      <c r="C155" s="10"/>
      <c r="D155" s="11"/>
      <c r="E155" s="13" t="s">
        <v>49</v>
      </c>
      <c r="F155" s="10"/>
      <c r="G155" s="11"/>
      <c r="H155" s="10"/>
      <c r="I155" s="10"/>
      <c r="J155" s="10"/>
    </row>
    <row r="156" spans="1:10" s="7" customFormat="1" ht="12.75">
      <c r="A156" s="22" t="s">
        <v>89</v>
      </c>
      <c r="B156" s="9" t="s">
        <v>20</v>
      </c>
      <c r="C156" s="10"/>
      <c r="D156" s="11"/>
      <c r="E156" s="11">
        <f>C156*D156</f>
        <v>0</v>
      </c>
      <c r="F156" s="10"/>
      <c r="G156" s="11">
        <f>E156-F156</f>
        <v>0</v>
      </c>
      <c r="H156" s="10"/>
      <c r="I156" s="10"/>
      <c r="J156" s="10"/>
    </row>
    <row r="157" spans="1:10" s="7" customFormat="1" ht="12.75">
      <c r="A157" s="22" t="s">
        <v>90</v>
      </c>
      <c r="B157" s="9" t="s">
        <v>65</v>
      </c>
      <c r="C157" s="10"/>
      <c r="D157" s="12">
        <v>0.54</v>
      </c>
      <c r="E157" s="11">
        <f>C157*D157</f>
        <v>0</v>
      </c>
      <c r="F157" s="10"/>
      <c r="G157" s="11">
        <f>E157-F157</f>
        <v>0</v>
      </c>
      <c r="H157" s="10"/>
      <c r="I157" s="10"/>
      <c r="J157" s="10"/>
    </row>
    <row r="158" spans="1:10" s="7" customFormat="1" ht="12.75">
      <c r="A158" s="22" t="s">
        <v>69</v>
      </c>
      <c r="B158" s="9" t="s">
        <v>70</v>
      </c>
      <c r="C158" s="10"/>
      <c r="D158" s="11">
        <v>65</v>
      </c>
      <c r="E158" s="11">
        <f>C158*D158</f>
        <v>0</v>
      </c>
      <c r="F158" s="10"/>
      <c r="G158" s="11">
        <f>E158-F158</f>
        <v>0</v>
      </c>
      <c r="H158" s="10"/>
      <c r="I158" s="10"/>
      <c r="J158" s="10"/>
    </row>
    <row r="159" spans="1:10" s="7" customFormat="1" ht="12.75">
      <c r="A159" s="22" t="s">
        <v>91</v>
      </c>
      <c r="B159" s="9" t="s">
        <v>68</v>
      </c>
      <c r="C159" s="10"/>
      <c r="D159" s="11">
        <v>12</v>
      </c>
      <c r="E159" s="11">
        <f>C159*D159</f>
        <v>0</v>
      </c>
      <c r="F159" s="10"/>
      <c r="G159" s="11">
        <f>E159-F159</f>
        <v>0</v>
      </c>
      <c r="H159" s="10"/>
      <c r="I159" s="10"/>
      <c r="J159" s="10"/>
    </row>
    <row r="160" spans="1:10" s="7" customFormat="1" ht="12.75">
      <c r="A160" s="10"/>
      <c r="B160" s="10"/>
      <c r="C160" s="10"/>
      <c r="D160" s="11"/>
      <c r="E160" s="13" t="s">
        <v>49</v>
      </c>
      <c r="F160" s="10"/>
      <c r="G160" s="11"/>
      <c r="H160" s="10"/>
      <c r="I160" s="10"/>
      <c r="J160" s="10"/>
    </row>
    <row r="161" spans="1:10" s="7" customFormat="1" ht="12.75">
      <c r="A161" s="23" t="s">
        <v>92</v>
      </c>
      <c r="B161" s="10"/>
      <c r="C161" s="10"/>
      <c r="D161" s="11"/>
      <c r="E161" s="13" t="s">
        <v>49</v>
      </c>
      <c r="F161" s="10"/>
      <c r="G161" s="11"/>
      <c r="H161" s="10"/>
      <c r="I161" s="10"/>
      <c r="J161" s="10"/>
    </row>
    <row r="162" spans="1:10" s="7" customFormat="1" ht="12.75">
      <c r="A162" s="22" t="s">
        <v>93</v>
      </c>
      <c r="B162" s="9" t="s">
        <v>32</v>
      </c>
      <c r="C162" s="10"/>
      <c r="D162" s="11">
        <v>25</v>
      </c>
      <c r="E162" s="11">
        <f aca="true" t="shared" si="18" ref="E162:E178">C162*D162</f>
        <v>0</v>
      </c>
      <c r="F162" s="10"/>
      <c r="G162" s="11">
        <f aca="true" t="shared" si="19" ref="G162:G178">E162-F162</f>
        <v>0</v>
      </c>
      <c r="H162" s="10"/>
      <c r="I162" s="10"/>
      <c r="J162" s="10"/>
    </row>
    <row r="163" spans="1:10" s="7" customFormat="1" ht="12.75">
      <c r="A163" s="22" t="s">
        <v>94</v>
      </c>
      <c r="B163" s="9" t="s">
        <v>32</v>
      </c>
      <c r="C163" s="10"/>
      <c r="D163" s="11">
        <v>85</v>
      </c>
      <c r="E163" s="11">
        <f t="shared" si="18"/>
        <v>0</v>
      </c>
      <c r="F163" s="10"/>
      <c r="G163" s="11">
        <f t="shared" si="19"/>
        <v>0</v>
      </c>
      <c r="H163" s="10"/>
      <c r="I163" s="10"/>
      <c r="J163" s="10"/>
    </row>
    <row r="164" spans="1:10" s="7" customFormat="1" ht="12.75">
      <c r="A164" s="22" t="s">
        <v>95</v>
      </c>
      <c r="B164" s="9" t="s">
        <v>32</v>
      </c>
      <c r="C164" s="10"/>
      <c r="D164" s="11">
        <v>100</v>
      </c>
      <c r="E164" s="11">
        <f t="shared" si="18"/>
        <v>0</v>
      </c>
      <c r="F164" s="10"/>
      <c r="G164" s="11">
        <f t="shared" si="19"/>
        <v>0</v>
      </c>
      <c r="H164" s="10"/>
      <c r="I164" s="10"/>
      <c r="J164" s="10"/>
    </row>
    <row r="165" spans="1:10" s="7" customFormat="1" ht="12.75">
      <c r="A165" s="22" t="s">
        <v>96</v>
      </c>
      <c r="B165" s="9" t="s">
        <v>27</v>
      </c>
      <c r="C165" s="10"/>
      <c r="D165" s="11"/>
      <c r="E165" s="11">
        <f t="shared" si="18"/>
        <v>0</v>
      </c>
      <c r="F165" s="10"/>
      <c r="G165" s="11">
        <f t="shared" si="19"/>
        <v>0</v>
      </c>
      <c r="H165" s="10"/>
      <c r="I165" s="10"/>
      <c r="J165" s="10"/>
    </row>
    <row r="166" spans="1:10" s="7" customFormat="1" ht="12.75">
      <c r="A166" s="22" t="s">
        <v>97</v>
      </c>
      <c r="B166" s="9" t="s">
        <v>27</v>
      </c>
      <c r="C166" s="10"/>
      <c r="D166" s="11">
        <f>128+(128*0.071)</f>
        <v>137.088</v>
      </c>
      <c r="E166" s="11">
        <f t="shared" si="18"/>
        <v>0</v>
      </c>
      <c r="F166" s="10"/>
      <c r="G166" s="11">
        <f t="shared" si="19"/>
        <v>0</v>
      </c>
      <c r="H166" s="10"/>
      <c r="I166" s="10"/>
      <c r="J166" s="10"/>
    </row>
    <row r="167" spans="1:10" s="7" customFormat="1" ht="12.75">
      <c r="A167" s="22" t="s">
        <v>98</v>
      </c>
      <c r="B167" s="9" t="s">
        <v>27</v>
      </c>
      <c r="C167" s="10"/>
      <c r="D167" s="11">
        <f>108+(108*0.071)</f>
        <v>115.668</v>
      </c>
      <c r="E167" s="11">
        <f t="shared" si="18"/>
        <v>0</v>
      </c>
      <c r="F167" s="10"/>
      <c r="G167" s="11">
        <f t="shared" si="19"/>
        <v>0</v>
      </c>
      <c r="H167" s="10"/>
      <c r="I167" s="10"/>
      <c r="J167" s="10"/>
    </row>
    <row r="168" spans="1:10" s="7" customFormat="1" ht="12.75">
      <c r="A168" s="22" t="s">
        <v>99</v>
      </c>
      <c r="B168" s="9" t="s">
        <v>27</v>
      </c>
      <c r="C168" s="10"/>
      <c r="D168" s="11">
        <f>108+(108*0.071)</f>
        <v>115.668</v>
      </c>
      <c r="E168" s="11">
        <f t="shared" si="18"/>
        <v>0</v>
      </c>
      <c r="F168" s="10"/>
      <c r="G168" s="11">
        <f t="shared" si="19"/>
        <v>0</v>
      </c>
      <c r="H168" s="10"/>
      <c r="I168" s="10"/>
      <c r="J168" s="10"/>
    </row>
    <row r="169" spans="1:10" s="7" customFormat="1" ht="12.75">
      <c r="A169" s="22" t="s">
        <v>100</v>
      </c>
      <c r="B169" s="9" t="s">
        <v>27</v>
      </c>
      <c r="C169" s="10"/>
      <c r="D169" s="11"/>
      <c r="E169" s="11">
        <f t="shared" si="18"/>
        <v>0</v>
      </c>
      <c r="F169" s="10"/>
      <c r="G169" s="11">
        <f t="shared" si="19"/>
        <v>0</v>
      </c>
      <c r="H169" s="10"/>
      <c r="I169" s="10"/>
      <c r="J169" s="10"/>
    </row>
    <row r="170" spans="1:10" s="7" customFormat="1" ht="12.75">
      <c r="A170" s="22" t="s">
        <v>101</v>
      </c>
      <c r="B170" s="9" t="s">
        <v>27</v>
      </c>
      <c r="C170" s="10"/>
      <c r="D170" s="11">
        <f>128+(128*0.071)</f>
        <v>137.088</v>
      </c>
      <c r="E170" s="11">
        <f t="shared" si="18"/>
        <v>0</v>
      </c>
      <c r="F170" s="10"/>
      <c r="G170" s="11">
        <f t="shared" si="19"/>
        <v>0</v>
      </c>
      <c r="H170" s="10"/>
      <c r="I170" s="10"/>
      <c r="J170" s="10"/>
    </row>
    <row r="171" spans="1:10" s="7" customFormat="1" ht="12.75">
      <c r="A171" s="22" t="s">
        <v>102</v>
      </c>
      <c r="B171" s="9" t="s">
        <v>27</v>
      </c>
      <c r="C171" s="10"/>
      <c r="D171" s="11">
        <f>108+(108*0.071)</f>
        <v>115.668</v>
      </c>
      <c r="E171" s="11">
        <f t="shared" si="18"/>
        <v>0</v>
      </c>
      <c r="F171" s="10"/>
      <c r="G171" s="11">
        <f t="shared" si="19"/>
        <v>0</v>
      </c>
      <c r="H171" s="10"/>
      <c r="I171" s="10"/>
      <c r="J171" s="10"/>
    </row>
    <row r="172" spans="1:10" s="7" customFormat="1" ht="12.75">
      <c r="A172" s="22" t="s">
        <v>74</v>
      </c>
      <c r="B172" s="9" t="s">
        <v>103</v>
      </c>
      <c r="C172" s="10"/>
      <c r="D172" s="11"/>
      <c r="E172" s="11">
        <f t="shared" si="18"/>
        <v>0</v>
      </c>
      <c r="F172" s="10"/>
      <c r="G172" s="11">
        <f t="shared" si="19"/>
        <v>0</v>
      </c>
      <c r="H172" s="10"/>
      <c r="I172" s="10"/>
      <c r="J172" s="10"/>
    </row>
    <row r="173" spans="1:10" s="7" customFormat="1" ht="12.75">
      <c r="A173" s="22" t="s">
        <v>104</v>
      </c>
      <c r="B173" s="9" t="s">
        <v>103</v>
      </c>
      <c r="C173" s="10"/>
      <c r="D173" s="11"/>
      <c r="E173" s="11">
        <f t="shared" si="18"/>
        <v>0</v>
      </c>
      <c r="F173" s="10"/>
      <c r="G173" s="11">
        <f t="shared" si="19"/>
        <v>0</v>
      </c>
      <c r="H173" s="10"/>
      <c r="I173" s="10"/>
      <c r="J173" s="10"/>
    </row>
    <row r="174" spans="1:10" s="7" customFormat="1" ht="12.75">
      <c r="A174" s="22" t="s">
        <v>105</v>
      </c>
      <c r="B174" s="9" t="s">
        <v>103</v>
      </c>
      <c r="C174" s="10"/>
      <c r="D174" s="11"/>
      <c r="E174" s="11">
        <f t="shared" si="18"/>
        <v>0</v>
      </c>
      <c r="F174" s="10"/>
      <c r="G174" s="11">
        <f t="shared" si="19"/>
        <v>0</v>
      </c>
      <c r="H174" s="10"/>
      <c r="I174" s="10"/>
      <c r="J174" s="10"/>
    </row>
    <row r="175" spans="1:10" s="7" customFormat="1" ht="12.75">
      <c r="A175" s="22" t="s">
        <v>106</v>
      </c>
      <c r="B175" s="9" t="s">
        <v>103</v>
      </c>
      <c r="C175" s="10"/>
      <c r="D175" s="11"/>
      <c r="E175" s="11">
        <f t="shared" si="18"/>
        <v>0</v>
      </c>
      <c r="F175" s="10"/>
      <c r="G175" s="11">
        <f t="shared" si="19"/>
        <v>0</v>
      </c>
      <c r="H175" s="10"/>
      <c r="I175" s="10"/>
      <c r="J175" s="10"/>
    </row>
    <row r="176" spans="1:10" s="7" customFormat="1" ht="12.75">
      <c r="A176" s="22" t="s">
        <v>107</v>
      </c>
      <c r="B176" s="9" t="s">
        <v>103</v>
      </c>
      <c r="C176" s="10"/>
      <c r="D176" s="11"/>
      <c r="E176" s="11">
        <f t="shared" si="18"/>
        <v>0</v>
      </c>
      <c r="F176" s="10"/>
      <c r="G176" s="11">
        <f t="shared" si="19"/>
        <v>0</v>
      </c>
      <c r="H176" s="10"/>
      <c r="I176" s="10"/>
      <c r="J176" s="10"/>
    </row>
    <row r="177" spans="1:10" s="7" customFormat="1" ht="12.75">
      <c r="A177" s="22" t="s">
        <v>108</v>
      </c>
      <c r="B177" s="9" t="s">
        <v>15</v>
      </c>
      <c r="C177" s="10"/>
      <c r="D177" s="11"/>
      <c r="E177" s="11">
        <f t="shared" si="18"/>
        <v>0</v>
      </c>
      <c r="F177" s="10"/>
      <c r="G177" s="11">
        <f t="shared" si="19"/>
        <v>0</v>
      </c>
      <c r="H177" s="10"/>
      <c r="I177" s="10"/>
      <c r="J177" s="10"/>
    </row>
    <row r="178" spans="1:10" s="7" customFormat="1" ht="12.75">
      <c r="A178" s="22" t="s">
        <v>109</v>
      </c>
      <c r="B178" s="9" t="s">
        <v>20</v>
      </c>
      <c r="C178" s="10"/>
      <c r="D178" s="11"/>
      <c r="E178" s="11">
        <f t="shared" si="18"/>
        <v>0</v>
      </c>
      <c r="F178" s="10"/>
      <c r="G178" s="11">
        <f t="shared" si="19"/>
        <v>0</v>
      </c>
      <c r="H178" s="10"/>
      <c r="I178" s="10"/>
      <c r="J178" s="10"/>
    </row>
    <row r="179" spans="1:10" s="7" customFormat="1" ht="12.75">
      <c r="A179" s="9"/>
      <c r="B179" s="9"/>
      <c r="C179" s="9"/>
      <c r="D179" s="13"/>
      <c r="E179" s="13"/>
      <c r="F179" s="9"/>
      <c r="G179" s="13"/>
      <c r="H179" s="9"/>
      <c r="I179" s="9"/>
      <c r="J179" s="10"/>
    </row>
    <row r="180" spans="1:10" s="7" customFormat="1" ht="13.5" thickBot="1">
      <c r="A180" s="23" t="s">
        <v>110</v>
      </c>
      <c r="B180" s="10"/>
      <c r="C180" s="10"/>
      <c r="D180" s="39"/>
      <c r="E180" s="39">
        <f>SUM(E126:E171)</f>
        <v>0</v>
      </c>
      <c r="F180" s="40"/>
      <c r="G180" s="39">
        <f>E180-F180</f>
        <v>0</v>
      </c>
      <c r="H180" s="10"/>
      <c r="I180" s="10"/>
      <c r="J180" s="10"/>
    </row>
    <row r="181" spans="1:10" s="7" customFormat="1" ht="13.5" thickTop="1">
      <c r="A181" s="9" t="s">
        <v>34</v>
      </c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s="7" customFormat="1" ht="12.75">
      <c r="A182" s="28" t="s">
        <v>111</v>
      </c>
      <c r="B182" s="10"/>
      <c r="C182" s="10"/>
      <c r="D182" s="11"/>
      <c r="E182" s="13" t="s">
        <v>49</v>
      </c>
      <c r="F182" s="10"/>
      <c r="G182" s="11"/>
      <c r="H182" s="10"/>
      <c r="I182" s="10"/>
      <c r="J182" s="10"/>
    </row>
    <row r="183" spans="1:10" s="7" customFormat="1" ht="12.75">
      <c r="A183" s="10"/>
      <c r="B183" s="10"/>
      <c r="C183" s="10"/>
      <c r="D183" s="11"/>
      <c r="E183" s="13" t="s">
        <v>49</v>
      </c>
      <c r="F183" s="10"/>
      <c r="G183" s="11"/>
      <c r="H183" s="10"/>
      <c r="I183" s="10"/>
      <c r="J183" s="10"/>
    </row>
    <row r="184" spans="1:10" s="7" customFormat="1" ht="12.75">
      <c r="A184" s="23" t="s">
        <v>112</v>
      </c>
      <c r="B184" s="10"/>
      <c r="C184" s="10"/>
      <c r="D184" s="11"/>
      <c r="E184" s="13" t="s">
        <v>49</v>
      </c>
      <c r="F184" s="10"/>
      <c r="G184" s="11"/>
      <c r="H184" s="10"/>
      <c r="I184" s="10"/>
      <c r="J184" s="10"/>
    </row>
    <row r="185" spans="1:10" s="7" customFormat="1" ht="12.75">
      <c r="A185" s="22" t="s">
        <v>113</v>
      </c>
      <c r="B185" s="9" t="s">
        <v>27</v>
      </c>
      <c r="C185" s="10"/>
      <c r="D185" s="11"/>
      <c r="E185" s="11">
        <f aca="true" t="shared" si="20" ref="E185:E191">C185*D185</f>
        <v>0</v>
      </c>
      <c r="F185" s="10"/>
      <c r="G185" s="11">
        <f aca="true" t="shared" si="21" ref="G185:G191">E185-F185</f>
        <v>0</v>
      </c>
      <c r="H185" s="10"/>
      <c r="I185" s="10"/>
      <c r="J185" s="10"/>
    </row>
    <row r="186" spans="1:10" s="7" customFormat="1" ht="12.75">
      <c r="A186" s="22" t="s">
        <v>114</v>
      </c>
      <c r="B186" s="9" t="s">
        <v>27</v>
      </c>
      <c r="C186" s="10"/>
      <c r="D186" s="11"/>
      <c r="E186" s="11">
        <f t="shared" si="20"/>
        <v>0</v>
      </c>
      <c r="F186" s="10"/>
      <c r="G186" s="11">
        <f t="shared" si="21"/>
        <v>0</v>
      </c>
      <c r="H186" s="10"/>
      <c r="I186" s="10"/>
      <c r="J186" s="10"/>
    </row>
    <row r="187" spans="1:10" s="7" customFormat="1" ht="12.75">
      <c r="A187" s="22" t="s">
        <v>115</v>
      </c>
      <c r="B187" s="9" t="s">
        <v>27</v>
      </c>
      <c r="C187" s="10"/>
      <c r="D187" s="11"/>
      <c r="E187" s="11">
        <f t="shared" si="20"/>
        <v>0</v>
      </c>
      <c r="F187" s="10"/>
      <c r="G187" s="11">
        <f t="shared" si="21"/>
        <v>0</v>
      </c>
      <c r="H187" s="10"/>
      <c r="I187" s="10"/>
      <c r="J187" s="10"/>
    </row>
    <row r="188" spans="1:10" s="7" customFormat="1" ht="12.75">
      <c r="A188" s="22" t="s">
        <v>116</v>
      </c>
      <c r="B188" s="9" t="s">
        <v>27</v>
      </c>
      <c r="C188" s="10"/>
      <c r="D188" s="11"/>
      <c r="E188" s="11">
        <f t="shared" si="20"/>
        <v>0</v>
      </c>
      <c r="F188" s="10"/>
      <c r="G188" s="11">
        <f t="shared" si="21"/>
        <v>0</v>
      </c>
      <c r="H188" s="10"/>
      <c r="I188" s="10"/>
      <c r="J188" s="10"/>
    </row>
    <row r="189" spans="1:10" s="7" customFormat="1" ht="12.75">
      <c r="A189" s="22" t="s">
        <v>117</v>
      </c>
      <c r="B189" s="9" t="s">
        <v>32</v>
      </c>
      <c r="C189" s="10"/>
      <c r="D189" s="11"/>
      <c r="E189" s="11">
        <f t="shared" si="20"/>
        <v>0</v>
      </c>
      <c r="F189" s="10"/>
      <c r="G189" s="11">
        <f t="shared" si="21"/>
        <v>0</v>
      </c>
      <c r="H189" s="10"/>
      <c r="I189" s="10"/>
      <c r="J189" s="10"/>
    </row>
    <row r="190" spans="1:10" s="7" customFormat="1" ht="12.75">
      <c r="A190" s="22" t="s">
        <v>118</v>
      </c>
      <c r="B190" s="10"/>
      <c r="C190" s="10"/>
      <c r="D190" s="11"/>
      <c r="E190" s="11">
        <f t="shared" si="20"/>
        <v>0</v>
      </c>
      <c r="F190" s="10"/>
      <c r="G190" s="11">
        <f t="shared" si="21"/>
        <v>0</v>
      </c>
      <c r="H190" s="10"/>
      <c r="I190" s="10"/>
      <c r="J190" s="10"/>
    </row>
    <row r="191" spans="1:10" s="7" customFormat="1" ht="12.75">
      <c r="A191" s="22" t="s">
        <v>119</v>
      </c>
      <c r="B191" s="10"/>
      <c r="C191" s="10"/>
      <c r="D191" s="11"/>
      <c r="E191" s="11">
        <f t="shared" si="20"/>
        <v>0</v>
      </c>
      <c r="F191" s="10"/>
      <c r="G191" s="11">
        <f t="shared" si="21"/>
        <v>0</v>
      </c>
      <c r="H191" s="10"/>
      <c r="I191" s="10"/>
      <c r="J191" s="10"/>
    </row>
    <row r="192" spans="1:10" s="7" customFormat="1" ht="12.75">
      <c r="A192" s="10"/>
      <c r="B192" s="10"/>
      <c r="C192" s="10"/>
      <c r="D192" s="11"/>
      <c r="E192" s="13" t="s">
        <v>49</v>
      </c>
      <c r="F192" s="10"/>
      <c r="G192" s="11"/>
      <c r="H192" s="10"/>
      <c r="I192" s="10"/>
      <c r="J192" s="10"/>
    </row>
    <row r="193" spans="1:10" s="7" customFormat="1" ht="12.75">
      <c r="A193" s="23" t="s">
        <v>120</v>
      </c>
      <c r="B193" s="10"/>
      <c r="C193" s="10"/>
      <c r="D193" s="11"/>
      <c r="E193" s="13" t="s">
        <v>49</v>
      </c>
      <c r="F193" s="10"/>
      <c r="G193" s="11"/>
      <c r="H193" s="10"/>
      <c r="I193" s="10"/>
      <c r="J193" s="10"/>
    </row>
    <row r="194" spans="1:10" s="7" customFormat="1" ht="12.75">
      <c r="A194" s="22" t="s">
        <v>121</v>
      </c>
      <c r="B194" s="9" t="s">
        <v>27</v>
      </c>
      <c r="C194" s="10"/>
      <c r="D194" s="11"/>
      <c r="E194" s="11">
        <f>C194*D194</f>
        <v>0</v>
      </c>
      <c r="F194" s="10"/>
      <c r="G194" s="11">
        <f>E194-F194</f>
        <v>0</v>
      </c>
      <c r="H194" s="10"/>
      <c r="I194" s="10"/>
      <c r="J194" s="10"/>
    </row>
    <row r="195" spans="1:10" s="7" customFormat="1" ht="12.75">
      <c r="A195" s="22" t="s">
        <v>122</v>
      </c>
      <c r="B195" s="9" t="s">
        <v>123</v>
      </c>
      <c r="C195" s="10"/>
      <c r="D195" s="11"/>
      <c r="E195" s="11">
        <f>C195*D195</f>
        <v>0</v>
      </c>
      <c r="F195" s="10"/>
      <c r="G195" s="11">
        <f>E195-F195</f>
        <v>0</v>
      </c>
      <c r="H195" s="10"/>
      <c r="I195" s="10"/>
      <c r="J195" s="10"/>
    </row>
    <row r="196" spans="1:10" s="7" customFormat="1" ht="12.75">
      <c r="A196" s="22" t="s">
        <v>124</v>
      </c>
      <c r="B196" s="9" t="s">
        <v>14</v>
      </c>
      <c r="C196" s="10"/>
      <c r="D196" s="11"/>
      <c r="E196" s="11">
        <f>C196*D196</f>
        <v>0</v>
      </c>
      <c r="F196" s="10"/>
      <c r="G196" s="11">
        <f>E196-F196</f>
        <v>0</v>
      </c>
      <c r="H196" s="10"/>
      <c r="I196" s="10"/>
      <c r="J196" s="10"/>
    </row>
    <row r="197" spans="1:10" s="7" customFormat="1" ht="12.75">
      <c r="A197" s="22" t="s">
        <v>125</v>
      </c>
      <c r="B197" s="9" t="s">
        <v>14</v>
      </c>
      <c r="C197" s="10"/>
      <c r="D197" s="11"/>
      <c r="E197" s="11">
        <f>C197*D197</f>
        <v>0</v>
      </c>
      <c r="F197" s="10"/>
      <c r="G197" s="11">
        <f>E197-F197</f>
        <v>0</v>
      </c>
      <c r="H197" s="10"/>
      <c r="I197" s="10"/>
      <c r="J197" s="10"/>
    </row>
    <row r="198" spans="1:10" s="7" customFormat="1" ht="12.75">
      <c r="A198" s="22" t="s">
        <v>126</v>
      </c>
      <c r="B198" s="9" t="s">
        <v>32</v>
      </c>
      <c r="C198" s="10"/>
      <c r="D198" s="11"/>
      <c r="E198" s="11">
        <f>C198*D198</f>
        <v>0</v>
      </c>
      <c r="F198" s="10"/>
      <c r="G198" s="11">
        <f>E198-F198</f>
        <v>0</v>
      </c>
      <c r="H198" s="10"/>
      <c r="I198" s="10"/>
      <c r="J198" s="10"/>
    </row>
    <row r="199" spans="1:10" s="7" customFormat="1" ht="12.75">
      <c r="A199" s="10"/>
      <c r="B199" s="10"/>
      <c r="C199" s="10"/>
      <c r="D199" s="11"/>
      <c r="E199" s="13" t="s">
        <v>49</v>
      </c>
      <c r="F199" s="10"/>
      <c r="G199" s="11"/>
      <c r="H199" s="10"/>
      <c r="I199" s="10"/>
      <c r="J199" s="10"/>
    </row>
    <row r="200" spans="1:10" s="7" customFormat="1" ht="12.75">
      <c r="A200" s="23" t="s">
        <v>127</v>
      </c>
      <c r="B200" s="10"/>
      <c r="C200" s="10"/>
      <c r="D200" s="11"/>
      <c r="E200" s="13" t="s">
        <v>49</v>
      </c>
      <c r="F200" s="10"/>
      <c r="G200" s="11"/>
      <c r="H200" s="10"/>
      <c r="I200" s="10"/>
      <c r="J200" s="10"/>
    </row>
    <row r="201" spans="1:10" s="7" customFormat="1" ht="12.75">
      <c r="A201" s="22" t="s">
        <v>128</v>
      </c>
      <c r="B201" s="9" t="s">
        <v>27</v>
      </c>
      <c r="C201" s="10"/>
      <c r="D201" s="11"/>
      <c r="E201" s="11">
        <f>C201*D201</f>
        <v>0</v>
      </c>
      <c r="F201" s="10"/>
      <c r="G201" s="11">
        <f>E201-F201</f>
        <v>0</v>
      </c>
      <c r="H201" s="10"/>
      <c r="I201" s="10"/>
      <c r="J201" s="10"/>
    </row>
    <row r="202" spans="1:10" s="7" customFormat="1" ht="12.75">
      <c r="A202" s="22" t="s">
        <v>129</v>
      </c>
      <c r="B202" s="9" t="s">
        <v>27</v>
      </c>
      <c r="C202" s="10"/>
      <c r="D202" s="11"/>
      <c r="E202" s="11">
        <f>C202*D202</f>
        <v>0</v>
      </c>
      <c r="F202" s="10"/>
      <c r="G202" s="11">
        <f>E202-F202</f>
        <v>0</v>
      </c>
      <c r="H202" s="10"/>
      <c r="I202" s="10"/>
      <c r="J202" s="10"/>
    </row>
    <row r="203" spans="1:10" s="7" customFormat="1" ht="12.75">
      <c r="A203" s="22" t="s">
        <v>130</v>
      </c>
      <c r="B203" s="10"/>
      <c r="C203" s="10"/>
      <c r="D203" s="11"/>
      <c r="E203" s="11">
        <f>C203*D203</f>
        <v>0</v>
      </c>
      <c r="F203" s="10"/>
      <c r="G203" s="11">
        <f>E203-F203</f>
        <v>0</v>
      </c>
      <c r="H203" s="10"/>
      <c r="I203" s="10"/>
      <c r="J203" s="10"/>
    </row>
    <row r="204" spans="1:10" s="7" customFormat="1" ht="12.75">
      <c r="A204" s="22" t="s">
        <v>131</v>
      </c>
      <c r="B204" s="10"/>
      <c r="C204" s="10"/>
      <c r="D204" s="11"/>
      <c r="E204" s="11">
        <f>C204*D204</f>
        <v>0</v>
      </c>
      <c r="F204" s="10"/>
      <c r="G204" s="11">
        <f>E204-F204</f>
        <v>0</v>
      </c>
      <c r="H204" s="10"/>
      <c r="I204" s="10"/>
      <c r="J204" s="10"/>
    </row>
    <row r="205" spans="1:10" s="7" customFormat="1" ht="12.75">
      <c r="A205" s="10"/>
      <c r="B205" s="10"/>
      <c r="C205" s="10"/>
      <c r="D205" s="11"/>
      <c r="E205" s="13" t="s">
        <v>49</v>
      </c>
      <c r="F205" s="10"/>
      <c r="G205" s="11"/>
      <c r="H205" s="10"/>
      <c r="I205" s="10"/>
      <c r="J205" s="10"/>
    </row>
    <row r="206" spans="1:10" s="7" customFormat="1" ht="12.75">
      <c r="A206" s="9"/>
      <c r="B206" s="9"/>
      <c r="C206" s="9"/>
      <c r="D206" s="13"/>
      <c r="E206" s="13"/>
      <c r="F206" s="9"/>
      <c r="G206" s="13"/>
      <c r="H206" s="9"/>
      <c r="I206" s="9"/>
      <c r="J206" s="10"/>
    </row>
    <row r="207" spans="1:10" s="7" customFormat="1" ht="13.5" thickBot="1">
      <c r="A207" s="41" t="s">
        <v>132</v>
      </c>
      <c r="B207" s="40"/>
      <c r="C207" s="40"/>
      <c r="D207" s="39"/>
      <c r="E207" s="39">
        <f>SUM(E184:E205)</f>
        <v>0</v>
      </c>
      <c r="F207" s="40"/>
      <c r="G207" s="39">
        <f>E207-F207</f>
        <v>0</v>
      </c>
      <c r="H207" s="10"/>
      <c r="I207" s="10"/>
      <c r="J207" s="10"/>
    </row>
    <row r="208" spans="1:10" s="7" customFormat="1" ht="13.5" thickTop="1">
      <c r="A208" s="10"/>
      <c r="B208" s="10"/>
      <c r="C208" s="10"/>
      <c r="D208" s="11"/>
      <c r="E208" s="13" t="s">
        <v>49</v>
      </c>
      <c r="F208" s="10"/>
      <c r="G208" s="11"/>
      <c r="H208" s="10"/>
      <c r="I208" s="10"/>
      <c r="J208" s="10"/>
    </row>
    <row r="209" spans="1:10" s="7" customFormat="1" ht="12.75">
      <c r="A209" s="9"/>
      <c r="B209" s="9"/>
      <c r="C209" s="9"/>
      <c r="D209" s="13"/>
      <c r="E209" s="13"/>
      <c r="F209" s="9"/>
      <c r="G209" s="13"/>
      <c r="H209" s="9"/>
      <c r="I209" s="9"/>
      <c r="J209" s="10"/>
    </row>
    <row r="210" spans="1:10" s="7" customFormat="1" ht="13.5" thickBot="1">
      <c r="A210" s="42" t="s">
        <v>133</v>
      </c>
      <c r="B210" s="40"/>
      <c r="C210" s="40"/>
      <c r="D210" s="39"/>
      <c r="E210" s="39">
        <f>E121+E180+E207</f>
        <v>0</v>
      </c>
      <c r="F210" s="40"/>
      <c r="G210" s="39">
        <f>E210-F210</f>
        <v>0</v>
      </c>
      <c r="H210" s="10"/>
      <c r="I210" s="10"/>
      <c r="J210" s="10"/>
    </row>
    <row r="211" spans="1:10" s="7" customFormat="1" ht="13.5" thickTop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s="7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s="7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s="7" customFormat="1" ht="11.25" customHeight="1">
      <c r="A214" s="10"/>
      <c r="B214" s="10"/>
      <c r="C214" s="10"/>
      <c r="D214" s="11"/>
      <c r="E214" s="13" t="s">
        <v>49</v>
      </c>
      <c r="F214" s="10"/>
      <c r="G214" s="11"/>
      <c r="H214" s="10"/>
      <c r="I214" s="10"/>
      <c r="J214" s="10"/>
    </row>
    <row r="215" spans="1:10" s="7" customFormat="1" ht="12.75">
      <c r="A215" s="10"/>
      <c r="B215" s="10"/>
      <c r="C215" s="10"/>
      <c r="D215" s="11"/>
      <c r="E215" s="13" t="s">
        <v>49</v>
      </c>
      <c r="F215" s="10"/>
      <c r="G215" s="11"/>
      <c r="H215" s="10"/>
      <c r="I215" s="10"/>
      <c r="J215" s="10"/>
    </row>
    <row r="216" spans="1:10" s="7" customFormat="1" ht="12.75">
      <c r="A216" s="23" t="s">
        <v>134</v>
      </c>
      <c r="B216" s="9" t="s">
        <v>135</v>
      </c>
      <c r="C216" s="12">
        <v>20</v>
      </c>
      <c r="D216" s="11"/>
      <c r="E216" s="11">
        <f>(E41+E210)*(C216/100)</f>
        <v>0</v>
      </c>
      <c r="F216" s="10"/>
      <c r="G216" s="11">
        <f>E216-F216</f>
        <v>0</v>
      </c>
      <c r="H216" s="10"/>
      <c r="I216" s="10"/>
      <c r="J216" s="10"/>
    </row>
    <row r="217" spans="1:10" s="7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s="7" customFormat="1" ht="12.75">
      <c r="A218" s="10"/>
      <c r="B218" s="10"/>
      <c r="C218" s="10"/>
      <c r="D218" s="11"/>
      <c r="E218" s="13" t="s">
        <v>49</v>
      </c>
      <c r="F218" s="10"/>
      <c r="G218" s="11"/>
      <c r="H218" s="10"/>
      <c r="I218" s="10"/>
      <c r="J218" s="10"/>
    </row>
    <row r="219" spans="1:10" s="7" customFormat="1" ht="12.75">
      <c r="A219" s="9"/>
      <c r="B219" s="9"/>
      <c r="C219" s="9"/>
      <c r="D219" s="13"/>
      <c r="E219" s="13"/>
      <c r="F219" s="9"/>
      <c r="G219" s="13"/>
      <c r="H219" s="9"/>
      <c r="I219" s="9"/>
      <c r="J219" s="10"/>
    </row>
    <row r="220" spans="1:10" s="7" customFormat="1" ht="13.5" thickBot="1">
      <c r="A220" s="43" t="s">
        <v>136</v>
      </c>
      <c r="B220" s="44"/>
      <c r="C220" s="44"/>
      <c r="D220" s="45"/>
      <c r="E220" s="45">
        <f>E41+E210+E216</f>
        <v>0</v>
      </c>
      <c r="F220" s="40"/>
      <c r="G220" s="39">
        <f>E220-F220</f>
        <v>0</v>
      </c>
      <c r="H220" s="10"/>
      <c r="I220" s="10"/>
      <c r="J220" s="10"/>
    </row>
    <row r="221" spans="1:10" s="7" customFormat="1" ht="13.5" thickTop="1">
      <c r="A221" s="9"/>
      <c r="B221" s="9"/>
      <c r="C221" s="9"/>
      <c r="D221" s="9"/>
      <c r="E221" s="9"/>
      <c r="F221" s="9"/>
      <c r="G221" s="9"/>
      <c r="H221" s="9"/>
      <c r="I221" s="9"/>
      <c r="J221" s="10"/>
    </row>
    <row r="222" spans="1:10" s="7" customFormat="1" ht="12.75">
      <c r="A222" s="23" t="s">
        <v>137</v>
      </c>
      <c r="B222" s="10"/>
      <c r="C222" s="10"/>
      <c r="D222" s="10"/>
      <c r="E222" s="11" t="e">
        <f>E220/D5</f>
        <v>#DIV/0!</v>
      </c>
      <c r="F222" s="10"/>
      <c r="G222" s="10"/>
      <c r="H222" s="10"/>
      <c r="I222" s="10"/>
      <c r="J222" s="10"/>
    </row>
    <row r="223" s="7" customFormat="1" ht="12.75">
      <c r="A223" s="14" t="s">
        <v>34</v>
      </c>
    </row>
    <row r="224" s="7" customFormat="1" ht="12.75">
      <c r="A224" s="46" t="s">
        <v>138</v>
      </c>
    </row>
    <row r="225" s="7" customFormat="1" ht="12.75"/>
    <row r="226" s="7" customFormat="1" ht="12.75">
      <c r="A226" s="9" t="s">
        <v>0</v>
      </c>
    </row>
    <row r="227" s="7" customFormat="1" ht="12.75">
      <c r="A227" s="9" t="s">
        <v>139</v>
      </c>
    </row>
    <row r="228" spans="1:4" s="7" customFormat="1" ht="12.75">
      <c r="A228" s="9" t="s">
        <v>2</v>
      </c>
      <c r="C228" s="15" t="s">
        <v>3</v>
      </c>
      <c r="D228" s="16">
        <v>0</v>
      </c>
    </row>
    <row r="229" spans="1:5" s="7" customFormat="1" ht="12.75">
      <c r="A229" s="9" t="s">
        <v>4</v>
      </c>
      <c r="B229" s="10"/>
      <c r="C229" s="9" t="s">
        <v>5</v>
      </c>
      <c r="D229" s="10"/>
      <c r="E229" s="10"/>
    </row>
    <row r="230" s="7" customFormat="1" ht="12.75"/>
    <row r="231" spans="1:5" s="7" customFormat="1" ht="12.75">
      <c r="A231" s="17"/>
      <c r="B231" s="17"/>
      <c r="C231" s="17"/>
      <c r="D231" s="17"/>
      <c r="E231" s="17"/>
    </row>
    <row r="232" spans="1:5" s="7" customFormat="1" ht="12.75">
      <c r="A232" s="15" t="s">
        <v>194</v>
      </c>
      <c r="E232" s="18">
        <f>E41</f>
        <v>0</v>
      </c>
    </row>
    <row r="233" spans="1:5" s="7" customFormat="1" ht="12.75">
      <c r="A233" s="15" t="s">
        <v>140</v>
      </c>
      <c r="E233" s="18">
        <f>E121</f>
        <v>0</v>
      </c>
    </row>
    <row r="234" spans="1:5" s="7" customFormat="1" ht="12.75">
      <c r="A234" s="15" t="s">
        <v>141</v>
      </c>
      <c r="E234" s="18">
        <f>E180</f>
        <v>0</v>
      </c>
    </row>
    <row r="235" spans="1:5" s="7" customFormat="1" ht="12.75">
      <c r="A235" s="15" t="s">
        <v>142</v>
      </c>
      <c r="E235" s="18">
        <f>E207</f>
        <v>0</v>
      </c>
    </row>
    <row r="236" spans="4:5" s="7" customFormat="1" ht="12.75">
      <c r="D236" s="17"/>
      <c r="E236" s="19"/>
    </row>
    <row r="237" spans="1:5" s="7" customFormat="1" ht="12.75">
      <c r="A237" s="15" t="s">
        <v>143</v>
      </c>
      <c r="E237" s="18">
        <f>SUM(E232:E235)</f>
        <v>0</v>
      </c>
    </row>
    <row r="238" spans="1:5" s="7" customFormat="1" ht="12.75">
      <c r="A238" s="15" t="s">
        <v>144</v>
      </c>
      <c r="E238" s="18">
        <f>E216</f>
        <v>0</v>
      </c>
    </row>
    <row r="239" spans="4:5" s="7" customFormat="1" ht="12.75">
      <c r="D239" s="17"/>
      <c r="E239" s="19"/>
    </row>
    <row r="240" spans="1:5" s="7" customFormat="1" ht="13.5" thickBot="1">
      <c r="A240" s="15" t="s">
        <v>145</v>
      </c>
      <c r="E240" s="18">
        <f>E237+E238</f>
        <v>0</v>
      </c>
    </row>
    <row r="241" spans="4:5" s="7" customFormat="1" ht="13.5" thickTop="1">
      <c r="D241" s="20"/>
      <c r="E241" s="20"/>
    </row>
    <row r="242" s="7" customFormat="1" ht="12.75"/>
    <row r="243" s="7" customFormat="1" ht="12.75">
      <c r="A243" s="21" t="s">
        <v>146</v>
      </c>
    </row>
  </sheetData>
  <printOptions/>
  <pageMargins left="0.75" right="0.75" top="1" bottom="1" header="0.5" footer="0.5"/>
  <pageSetup orientation="portrait" r:id="rId1"/>
  <headerFooter alignWithMargins="0">
    <oddFooter>&amp;LProduction Budget, Page &amp;P</oddFooter>
  </headerFooter>
  <rowBreaks count="6" manualBreakCount="6">
    <brk id="41" max="65535" man="1"/>
    <brk id="81" max="65535" man="1"/>
    <brk id="121" max="65535" man="1"/>
    <brk id="147" max="65535" man="1"/>
    <brk id="180" max="65535" man="1"/>
    <brk id="22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David King</dc:creator>
  <cp:keywords/>
  <dc:description/>
  <cp:lastModifiedBy>N. David King</cp:lastModifiedBy>
  <dcterms:created xsi:type="dcterms:W3CDTF">2004-06-07T18:36:46Z</dcterms:created>
  <dcterms:modified xsi:type="dcterms:W3CDTF">2007-11-25T19:30:08Z</dcterms:modified>
  <cp:category/>
  <cp:version/>
  <cp:contentType/>
  <cp:contentStatus/>
</cp:coreProperties>
</file>